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公示" sheetId="2" r:id="rId1"/>
  </sheets>
  <definedNames>
    <definedName name="_xlnm._FilterDatabase" localSheetId="0" hidden="1">公示!$A$6:$W$39</definedName>
    <definedName name="_xlnm.Print_Titles" localSheetId="0">公示!$2:$6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<sst xmlns="http://schemas.openxmlformats.org/spreadsheetml/2006/main" count="96" uniqueCount="83">
  <si>
    <t>附件1</t>
  </si>
  <si>
    <t>广元市利州区2024年4月区级公益性岗位补贴明细表</t>
  </si>
  <si>
    <t>单位：人、元</t>
  </si>
  <si>
    <t>序号</t>
  </si>
  <si>
    <t>申报单位</t>
  </si>
  <si>
    <t>乡村公益性岗位</t>
  </si>
  <si>
    <t>城镇公益性岗位</t>
  </si>
  <si>
    <t>实际补贴     合计金额（元）</t>
  </si>
  <si>
    <t>负责人</t>
  </si>
  <si>
    <t>联系电话</t>
  </si>
  <si>
    <t>备注</t>
  </si>
  <si>
    <t>补贴标准（元）</t>
  </si>
  <si>
    <t>乡村保洁员</t>
  </si>
  <si>
    <t>乡村协理员</t>
  </si>
  <si>
    <t>意外险</t>
  </si>
  <si>
    <t>乡镇（街道）         城镇协理员</t>
  </si>
  <si>
    <t>其他部门</t>
  </si>
  <si>
    <t>社保补贴</t>
  </si>
  <si>
    <t>补贴人数</t>
  </si>
  <si>
    <t>小计金额（元）</t>
  </si>
  <si>
    <t>其中涉军人员</t>
  </si>
  <si>
    <t>广元市利州区宝轮镇人民政府</t>
  </si>
  <si>
    <t>唐建平</t>
  </si>
  <si>
    <t>广元市利州区三堆镇人民政府</t>
  </si>
  <si>
    <t>敦星杰</t>
  </si>
  <si>
    <t>广元市利州区大石镇人民政府</t>
  </si>
  <si>
    <t>胡炀培</t>
  </si>
  <si>
    <t>广元市利州区荣山镇人民政府</t>
  </si>
  <si>
    <t>王磊</t>
  </si>
  <si>
    <t>广元市利州区龙潭乡人民政府</t>
  </si>
  <si>
    <t>苟思</t>
  </si>
  <si>
    <t>广元市利州区金洞乡人民政府</t>
  </si>
  <si>
    <t>颜丙露</t>
  </si>
  <si>
    <t>广元市利州区白朝乡人民政府</t>
  </si>
  <si>
    <t>周韬</t>
  </si>
  <si>
    <t>广元市利州区人民政府嘉陵街道办事处</t>
  </si>
  <si>
    <t>程琳</t>
  </si>
  <si>
    <t>广元市利州区人民政府东坝街道办事处</t>
  </si>
  <si>
    <t>王培堪</t>
  </si>
  <si>
    <t>广元市利州区人民政府河西街道办事处</t>
  </si>
  <si>
    <t>冯剑</t>
  </si>
  <si>
    <t>广元市利州区人民政府河西街道办事处（去产能）</t>
  </si>
  <si>
    <t>广元市利州区人民政府南河街道办事处</t>
  </si>
  <si>
    <t>马金萍</t>
  </si>
  <si>
    <t>广元市利州区人民政府雪峰街道办事处</t>
  </si>
  <si>
    <t>乔露</t>
  </si>
  <si>
    <t>广元市利州区人民政府上西街道办事处</t>
  </si>
  <si>
    <t>陈福</t>
  </si>
  <si>
    <t>广元市利州区人民政府万缘街道办事处</t>
  </si>
  <si>
    <t>杨柳</t>
  </si>
  <si>
    <t>广元市利州区环境卫生事务中心</t>
  </si>
  <si>
    <t>向艳</t>
  </si>
  <si>
    <t>广元市公安局利州区分局</t>
  </si>
  <si>
    <t>蒋飞</t>
  </si>
  <si>
    <t>四川万润人力资源服务有限公司</t>
  </si>
  <si>
    <t>李富海</t>
  </si>
  <si>
    <t>广元市利州区则天南路社区社会服务有限公司</t>
  </si>
  <si>
    <t>何迅</t>
  </si>
  <si>
    <t>广元市利州区文化旅游和体育局</t>
  </si>
  <si>
    <t>王勇</t>
  </si>
  <si>
    <t>广元市利州区统计局</t>
  </si>
  <si>
    <t>黄广</t>
  </si>
  <si>
    <t>广元市退役军人服务中心</t>
  </si>
  <si>
    <t>王怡勇</t>
  </si>
  <si>
    <t>广元市利州区融媒体中心</t>
  </si>
  <si>
    <t>张继</t>
  </si>
  <si>
    <t>中国共产党广元市利州区委员会宣传部</t>
  </si>
  <si>
    <t>李波</t>
  </si>
  <si>
    <t>广元市妇女联合会</t>
  </si>
  <si>
    <t>王运霜</t>
  </si>
  <si>
    <t>广元军供站</t>
  </si>
  <si>
    <t>龙海琴</t>
  </si>
  <si>
    <t>四川省广元市利州区嘉陵街道上河街社区居民委员会</t>
  </si>
  <si>
    <t>张学颖</t>
  </si>
  <si>
    <t>广元市利州区嘉陵片区零散工集散服务中心</t>
  </si>
  <si>
    <t>广元市利州区南河片区零散工集散服务中心</t>
  </si>
  <si>
    <t>陈思满</t>
  </si>
  <si>
    <t>广元市利州区上西片区零散工集散服务中心</t>
  </si>
  <si>
    <t>黄万军</t>
  </si>
  <si>
    <t>广元市利州区雪峰片区零散工集散服务中心</t>
  </si>
  <si>
    <t>石大广</t>
  </si>
  <si>
    <t>广元市利州区综合行政执法局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</si>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</sst>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8"/>
      <color rgb="FFFF0000"/>
      <name val="宋体"/>
      <charset val="134"/>
      <scheme val="minor"/>
    </font>
    <font>
      <b/>
      <sz val="8"/>
      <name val="宋体"/>
      <charset val="134"/>
      <scheme val="minor"/>
    </font>
    <font>
      <sz val="8"/>
      <name val="新宋体"/>
      <charset val="134"/>
    </font>
    <font>
      <sz val="8"/>
      <color theme="1"/>
      <name val="新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sz val="8"/>
      <color rgb="FFFF0000"/>
      <name val="新宋体"/>
      <charset val="134"/>
    </font>
    <font>
      <sz val="9"/>
      <color rgb="FFFF0000"/>
      <name val="宋体"/>
      <charset val="134"/>
      <scheme val="minor"/>
    </font>
    <font>
      <sz val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11" applyNumberFormat="0" applyAlignment="0" applyProtection="0">
      <alignment vertical="center"/>
    </xf>
    <xf numFmtId="0" fontId="26" fillId="8" borderId="12" applyNumberFormat="0" applyAlignment="0" applyProtection="0">
      <alignment vertical="center"/>
    </xf>
    <xf numFmtId="0" fontId="27" fillId="8" borderId="11" applyNumberFormat="0" applyAlignment="0" applyProtection="0">
      <alignment vertical="center"/>
    </xf>
    <xf numFmtId="0" fontId="28" fillId="9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176" fontId="0" fillId="0" borderId="0" xfId="0" applyNumberFormat="1">
      <alignment vertical="center"/>
    </xf>
    <xf numFmtId="0" fontId="0" fillId="0" borderId="0" xfId="0" applyNumberFormat="1">
      <alignment vertical="center"/>
    </xf>
    <xf numFmtId="176" fontId="0" fillId="2" borderId="0" xfId="0" applyNumberFormat="1" applyFill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176" fontId="3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76" fontId="5" fillId="2" borderId="0" xfId="0" applyNumberFormat="1" applyFont="1" applyFill="1" applyAlignment="1">
      <alignment horizontal="center" vertical="center" wrapText="1"/>
    </xf>
    <xf numFmtId="0" fontId="5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3" fillId="3" borderId="4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176" fontId="11" fillId="4" borderId="1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Alignment="1">
      <alignment horizontal="center" vertical="center"/>
    </xf>
    <xf numFmtId="0" fontId="12" fillId="2" borderId="0" xfId="0" applyNumberFormat="1" applyFont="1" applyFill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0" fillId="5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9"/>
  <sheetViews>
    <sheetView tabSelected="1" workbookViewId="0">
      <pane ySplit="6" topLeftCell="A20" activePane="bottomLeft" state="frozen"/>
      <selection/>
      <selection pane="bottomLeft" activeCell="U25" sqref="U25"/>
    </sheetView>
  </sheetViews>
  <sheetFormatPr defaultColWidth="9" defaultRowHeight="14.4"/>
  <cols>
    <col min="1" max="1" width="4.35185185185185" customWidth="1"/>
    <col min="2" max="2" width="15.5555555555556" style="5" customWidth="1"/>
    <col min="3" max="3" width="6.77777777777778" style="6" customWidth="1"/>
    <col min="4" max="4" width="6.11111111111111" style="7" customWidth="1"/>
    <col min="5" max="5" width="9.35185185185185" style="6" customWidth="1"/>
    <col min="6" max="6" width="4.55555555555556" style="7" customWidth="1"/>
    <col min="7" max="7" width="10.4444444444444" style="6" customWidth="1"/>
    <col min="8" max="8" width="4.89814814814815" style="6" customWidth="1"/>
    <col min="9" max="9" width="8.44444444444444" style="6" customWidth="1"/>
    <col min="10" max="10" width="6.40740740740741" style="6" customWidth="1"/>
    <col min="11" max="12" width="4.12962962962963" style="7" customWidth="1"/>
    <col min="13" max="13" width="9.11111111111111" style="6" customWidth="1"/>
    <col min="14" max="14" width="4.00925925925926" style="7" customWidth="1"/>
    <col min="15" max="15" width="9.23148148148148" style="6" customWidth="1"/>
    <col min="16" max="16" width="4.01851851851852" style="7" customWidth="1"/>
    <col min="17" max="17" width="10" style="6" customWidth="1"/>
    <col min="18" max="18" width="11.7777777777778" style="8" customWidth="1"/>
    <col min="19" max="19" width="6.89814814814815" customWidth="1"/>
    <col min="20" max="20" width="9.4537037037037" customWidth="1"/>
    <col min="21" max="21" width="15.6481481481481" customWidth="1"/>
    <col min="22" max="22" width="22.712962962963" customWidth="1"/>
  </cols>
  <sheetData>
    <row r="1" s="1" customFormat="1" ht="20" customHeight="1" spans="1:21">
      <c r="A1" s="9" t="s">
        <v>0</v>
      </c>
      <c r="B1" s="10"/>
      <c r="C1" s="11"/>
      <c r="D1" s="12"/>
      <c r="E1" s="11"/>
      <c r="F1" s="12"/>
      <c r="G1" s="11"/>
      <c r="H1" s="11"/>
      <c r="I1" s="11"/>
      <c r="J1" s="11"/>
      <c r="K1" s="41"/>
      <c r="L1" s="41"/>
      <c r="M1" s="11"/>
      <c r="N1" s="12"/>
      <c r="O1" s="11"/>
      <c r="P1" s="12"/>
      <c r="Q1" s="11"/>
      <c r="R1" s="11"/>
      <c r="S1" s="51"/>
      <c r="T1" s="51"/>
      <c r="U1" s="51"/>
    </row>
    <row r="2" ht="29" customHeight="1" spans="1:21">
      <c r="A2" s="13" t="s">
        <v>1</v>
      </c>
      <c r="B2" s="13"/>
      <c r="C2" s="14"/>
      <c r="D2" s="15"/>
      <c r="E2" s="14"/>
      <c r="F2" s="15"/>
      <c r="G2" s="14"/>
      <c r="H2" s="14"/>
      <c r="I2" s="14"/>
      <c r="J2" s="14"/>
      <c r="K2" s="42"/>
      <c r="L2" s="42"/>
      <c r="M2" s="14"/>
      <c r="N2" s="15"/>
      <c r="O2" s="14"/>
      <c r="P2" s="15"/>
      <c r="Q2" s="14"/>
      <c r="R2" s="14"/>
      <c r="S2" s="13"/>
      <c r="T2" s="13"/>
      <c r="U2" s="13"/>
    </row>
    <row r="3" s="1" customFormat="1" ht="22" customHeight="1" spans="1:21">
      <c r="A3" s="16" t="s">
        <v>2</v>
      </c>
      <c r="B3" s="16"/>
      <c r="C3" s="11"/>
      <c r="D3" s="12"/>
      <c r="E3" s="11"/>
      <c r="F3" s="12"/>
      <c r="G3" s="11"/>
      <c r="H3" s="11"/>
      <c r="I3" s="11"/>
      <c r="J3" s="11"/>
      <c r="K3" s="41"/>
      <c r="L3" s="41"/>
      <c r="M3" s="11"/>
      <c r="N3" s="12"/>
      <c r="O3" s="11"/>
      <c r="P3" s="12"/>
      <c r="Q3" s="11"/>
      <c r="R3" s="11"/>
      <c r="S3" s="51"/>
      <c r="T3" s="51"/>
      <c r="U3" s="51"/>
    </row>
    <row r="4" ht="26" customHeight="1" spans="1:21">
      <c r="A4" s="17" t="s">
        <v>3</v>
      </c>
      <c r="B4" s="17" t="s">
        <v>4</v>
      </c>
      <c r="C4" s="18" t="s">
        <v>5</v>
      </c>
      <c r="D4" s="18"/>
      <c r="E4" s="18"/>
      <c r="F4" s="18"/>
      <c r="G4" s="18"/>
      <c r="H4" s="18"/>
      <c r="I4" s="18"/>
      <c r="J4" s="43" t="s">
        <v>6</v>
      </c>
      <c r="K4" s="43"/>
      <c r="L4" s="43"/>
      <c r="M4" s="43"/>
      <c r="N4" s="43"/>
      <c r="O4" s="43"/>
      <c r="P4" s="43"/>
      <c r="Q4" s="52"/>
      <c r="R4" s="18" t="s">
        <v>7</v>
      </c>
      <c r="S4" s="17" t="s">
        <v>8</v>
      </c>
      <c r="T4" s="17" t="s">
        <v>9</v>
      </c>
      <c r="U4" s="17" t="s">
        <v>10</v>
      </c>
    </row>
    <row r="5" ht="28" customHeight="1" spans="1:21">
      <c r="A5" s="17"/>
      <c r="B5" s="17"/>
      <c r="C5" s="19" t="s">
        <v>11</v>
      </c>
      <c r="D5" s="20" t="s">
        <v>12</v>
      </c>
      <c r="E5" s="18"/>
      <c r="F5" s="20" t="s">
        <v>13</v>
      </c>
      <c r="G5" s="21"/>
      <c r="H5" s="22" t="s">
        <v>14</v>
      </c>
      <c r="I5" s="22"/>
      <c r="J5" s="44" t="s">
        <v>11</v>
      </c>
      <c r="K5" s="20" t="s">
        <v>15</v>
      </c>
      <c r="L5" s="20"/>
      <c r="M5" s="18"/>
      <c r="N5" s="45" t="s">
        <v>16</v>
      </c>
      <c r="O5" s="46"/>
      <c r="P5" s="43" t="s">
        <v>17</v>
      </c>
      <c r="Q5" s="46"/>
      <c r="R5" s="18"/>
      <c r="S5" s="17"/>
      <c r="T5" s="17"/>
      <c r="U5" s="17"/>
    </row>
    <row r="6" ht="39" customHeight="1" spans="1:21">
      <c r="A6" s="17"/>
      <c r="B6" s="17"/>
      <c r="C6" s="23"/>
      <c r="D6" s="20" t="s">
        <v>18</v>
      </c>
      <c r="E6" s="18" t="s">
        <v>19</v>
      </c>
      <c r="F6" s="20" t="s">
        <v>18</v>
      </c>
      <c r="G6" s="24" t="s">
        <v>19</v>
      </c>
      <c r="H6" s="25" t="s">
        <v>18</v>
      </c>
      <c r="I6" s="25" t="s">
        <v>19</v>
      </c>
      <c r="J6" s="44"/>
      <c r="K6" s="20" t="s">
        <v>18</v>
      </c>
      <c r="L6" s="47" t="s">
        <v>20</v>
      </c>
      <c r="M6" s="18" t="s">
        <v>19</v>
      </c>
      <c r="N6" s="20" t="s">
        <v>18</v>
      </c>
      <c r="O6" s="21" t="s">
        <v>19</v>
      </c>
      <c r="P6" s="45" t="s">
        <v>18</v>
      </c>
      <c r="Q6" s="21" t="s">
        <v>19</v>
      </c>
      <c r="R6" s="18"/>
      <c r="S6" s="17"/>
      <c r="T6" s="17"/>
      <c r="U6" s="17"/>
    </row>
    <row r="7" s="2" customFormat="1" ht="25" customHeight="1" spans="1:21">
      <c r="A7" s="26">
        <v>1</v>
      </c>
      <c r="B7" s="27" t="s">
        <v>21</v>
      </c>
      <c r="C7" s="28">
        <v>500</v>
      </c>
      <c r="D7" s="29">
        <v>101</v>
      </c>
      <c r="E7" s="28">
        <f t="shared" ref="E7:E14" si="0">C7*D7</f>
        <v>50500</v>
      </c>
      <c r="F7" s="29">
        <v>47</v>
      </c>
      <c r="G7" s="30">
        <f>C7*F7</f>
        <v>23500</v>
      </c>
      <c r="H7" s="31"/>
      <c r="I7" s="30"/>
      <c r="J7" s="30">
        <v>1970</v>
      </c>
      <c r="K7" s="29">
        <v>13</v>
      </c>
      <c r="L7" s="48"/>
      <c r="M7" s="28">
        <f>J7*K7</f>
        <v>25610</v>
      </c>
      <c r="N7" s="29"/>
      <c r="O7" s="28"/>
      <c r="P7" s="29">
        <v>13</v>
      </c>
      <c r="Q7" s="28">
        <v>25945.84</v>
      </c>
      <c r="R7" s="53">
        <f>SUM(E7,G7,I7,M7,O7,Q7)</f>
        <v>125555.84</v>
      </c>
      <c r="S7" s="54" t="s">
        <v>22</v>
      </c>
      <c r="T7" s="54">
        <v>18981295068</v>
      </c>
      <c r="U7" s="55"/>
    </row>
    <row r="8" s="2" customFormat="1" ht="25" customHeight="1" spans="1:23">
      <c r="A8" s="26">
        <v>2</v>
      </c>
      <c r="B8" s="27" t="s">
        <v>23</v>
      </c>
      <c r="C8" s="28">
        <v>500</v>
      </c>
      <c r="D8" s="29">
        <v>70</v>
      </c>
      <c r="E8" s="28">
        <f t="shared" si="0"/>
        <v>35000</v>
      </c>
      <c r="F8" s="29">
        <v>17</v>
      </c>
      <c r="G8" s="30">
        <f>C8*F8</f>
        <v>8500</v>
      </c>
      <c r="H8" s="31"/>
      <c r="I8" s="30"/>
      <c r="J8" s="30">
        <v>1970</v>
      </c>
      <c r="K8" s="29">
        <v>7</v>
      </c>
      <c r="L8" s="48">
        <v>1</v>
      </c>
      <c r="M8" s="28">
        <f>J8*K8</f>
        <v>13790</v>
      </c>
      <c r="N8" s="29"/>
      <c r="O8" s="28"/>
      <c r="P8" s="29"/>
      <c r="Q8" s="28"/>
      <c r="R8" s="53">
        <f t="shared" ref="R8:R17" si="1">SUM(E8,G8,I8,M8,O8,Q8)</f>
        <v>57290</v>
      </c>
      <c r="S8" s="54" t="s">
        <v>24</v>
      </c>
      <c r="T8" s="54">
        <v>15908420316</v>
      </c>
      <c r="U8" s="17"/>
      <c r="W8" s="4"/>
    </row>
    <row r="9" s="2" customFormat="1" ht="25" customHeight="1" spans="1:21">
      <c r="A9" s="26">
        <v>3</v>
      </c>
      <c r="B9" s="27" t="s">
        <v>25</v>
      </c>
      <c r="C9" s="28">
        <v>500</v>
      </c>
      <c r="D9" s="29">
        <v>45</v>
      </c>
      <c r="E9" s="28">
        <f t="shared" si="0"/>
        <v>22500</v>
      </c>
      <c r="F9" s="29">
        <v>23</v>
      </c>
      <c r="G9" s="30">
        <f t="shared" ref="G9:G14" si="2">C9*F9</f>
        <v>11500</v>
      </c>
      <c r="H9" s="31"/>
      <c r="I9" s="30"/>
      <c r="J9" s="30">
        <v>1970</v>
      </c>
      <c r="K9" s="29">
        <v>6</v>
      </c>
      <c r="L9" s="48"/>
      <c r="M9" s="28">
        <f>J9*K9</f>
        <v>11820</v>
      </c>
      <c r="N9" s="29"/>
      <c r="O9" s="28"/>
      <c r="P9" s="29"/>
      <c r="Q9" s="28"/>
      <c r="R9" s="53">
        <f t="shared" si="1"/>
        <v>45820</v>
      </c>
      <c r="S9" s="54" t="s">
        <v>26</v>
      </c>
      <c r="T9" s="54">
        <v>13881201027</v>
      </c>
      <c r="U9" s="56"/>
    </row>
    <row r="10" s="2" customFormat="1" ht="25" customHeight="1" spans="1:21">
      <c r="A10" s="26">
        <v>4</v>
      </c>
      <c r="B10" s="32" t="s">
        <v>27</v>
      </c>
      <c r="C10" s="28">
        <v>500</v>
      </c>
      <c r="D10" s="29">
        <v>115</v>
      </c>
      <c r="E10" s="28">
        <f t="shared" si="0"/>
        <v>57500</v>
      </c>
      <c r="F10" s="29">
        <v>28</v>
      </c>
      <c r="G10" s="30">
        <f t="shared" si="2"/>
        <v>14000</v>
      </c>
      <c r="H10" s="31"/>
      <c r="I10" s="30"/>
      <c r="J10" s="30">
        <v>1970</v>
      </c>
      <c r="K10" s="29">
        <v>3</v>
      </c>
      <c r="L10" s="48"/>
      <c r="M10" s="28">
        <f>J10*K10</f>
        <v>5910</v>
      </c>
      <c r="N10" s="29"/>
      <c r="O10" s="28"/>
      <c r="P10" s="29"/>
      <c r="Q10" s="28"/>
      <c r="R10" s="53">
        <f t="shared" si="1"/>
        <v>77410</v>
      </c>
      <c r="S10" s="54" t="s">
        <v>28</v>
      </c>
      <c r="T10" s="54">
        <v>13980162272</v>
      </c>
      <c r="U10" s="56"/>
    </row>
    <row r="11" s="2" customFormat="1" ht="25" customHeight="1" spans="1:21">
      <c r="A11" s="26">
        <v>5</v>
      </c>
      <c r="B11" s="27" t="s">
        <v>29</v>
      </c>
      <c r="C11" s="28">
        <v>500</v>
      </c>
      <c r="D11" s="29">
        <v>96</v>
      </c>
      <c r="E11" s="28">
        <f t="shared" si="0"/>
        <v>48000</v>
      </c>
      <c r="F11" s="29">
        <v>35</v>
      </c>
      <c r="G11" s="30">
        <f t="shared" si="2"/>
        <v>17500</v>
      </c>
      <c r="H11" s="31">
        <v>131</v>
      </c>
      <c r="I11" s="30">
        <v>13100</v>
      </c>
      <c r="J11" s="30"/>
      <c r="K11" s="29"/>
      <c r="L11" s="48"/>
      <c r="M11" s="28"/>
      <c r="N11" s="29"/>
      <c r="O11" s="28"/>
      <c r="P11" s="29"/>
      <c r="Q11" s="28"/>
      <c r="R11" s="53">
        <f t="shared" si="1"/>
        <v>78600</v>
      </c>
      <c r="S11" s="54" t="s">
        <v>30</v>
      </c>
      <c r="T11" s="54">
        <v>13981209237</v>
      </c>
      <c r="U11" s="57"/>
    </row>
    <row r="12" s="2" customFormat="1" ht="25" customHeight="1" spans="1:21">
      <c r="A12" s="26">
        <v>6</v>
      </c>
      <c r="B12" s="27" t="s">
        <v>31</v>
      </c>
      <c r="C12" s="28">
        <v>500</v>
      </c>
      <c r="D12" s="29">
        <v>52</v>
      </c>
      <c r="E12" s="28">
        <f t="shared" si="0"/>
        <v>26000</v>
      </c>
      <c r="F12" s="29">
        <v>14</v>
      </c>
      <c r="G12" s="30">
        <f t="shared" si="2"/>
        <v>7000</v>
      </c>
      <c r="H12" s="31"/>
      <c r="I12" s="30"/>
      <c r="J12" s="30">
        <v>1970</v>
      </c>
      <c r="K12" s="29">
        <v>8</v>
      </c>
      <c r="L12" s="48"/>
      <c r="M12" s="28">
        <f>J12*K12</f>
        <v>15760</v>
      </c>
      <c r="N12" s="29"/>
      <c r="O12" s="28"/>
      <c r="P12" s="29">
        <v>6</v>
      </c>
      <c r="Q12" s="28">
        <v>12661.76</v>
      </c>
      <c r="R12" s="53">
        <f t="shared" si="1"/>
        <v>61421.76</v>
      </c>
      <c r="S12" s="54" t="s">
        <v>32</v>
      </c>
      <c r="T12" s="54">
        <v>13350033029</v>
      </c>
      <c r="U12" s="56"/>
    </row>
    <row r="13" s="2" customFormat="1" ht="25" customHeight="1" spans="1:21">
      <c r="A13" s="26">
        <v>7</v>
      </c>
      <c r="B13" s="32" t="s">
        <v>33</v>
      </c>
      <c r="C13" s="28">
        <v>500</v>
      </c>
      <c r="D13" s="29">
        <v>56</v>
      </c>
      <c r="E13" s="28">
        <f t="shared" si="0"/>
        <v>28000</v>
      </c>
      <c r="F13" s="29">
        <v>20</v>
      </c>
      <c r="G13" s="30">
        <f t="shared" si="2"/>
        <v>10000</v>
      </c>
      <c r="H13" s="31"/>
      <c r="I13" s="30"/>
      <c r="J13" s="30"/>
      <c r="K13" s="29"/>
      <c r="L13" s="48"/>
      <c r="M13" s="28"/>
      <c r="N13" s="29"/>
      <c r="O13" s="28"/>
      <c r="P13" s="29"/>
      <c r="Q13" s="28"/>
      <c r="R13" s="53">
        <f t="shared" si="1"/>
        <v>38000</v>
      </c>
      <c r="S13" s="54" t="s">
        <v>34</v>
      </c>
      <c r="T13" s="54">
        <v>18981277338</v>
      </c>
      <c r="U13" s="56"/>
    </row>
    <row r="14" s="2" customFormat="1" ht="25" customHeight="1" spans="1:21">
      <c r="A14" s="26">
        <v>8</v>
      </c>
      <c r="B14" s="32" t="s">
        <v>35</v>
      </c>
      <c r="C14" s="28">
        <v>500</v>
      </c>
      <c r="D14" s="29">
        <v>40</v>
      </c>
      <c r="E14" s="28">
        <f t="shared" si="0"/>
        <v>20000</v>
      </c>
      <c r="F14" s="29">
        <v>20</v>
      </c>
      <c r="G14" s="30">
        <f t="shared" si="2"/>
        <v>10000</v>
      </c>
      <c r="H14" s="31">
        <v>60</v>
      </c>
      <c r="I14" s="30">
        <v>6000</v>
      </c>
      <c r="J14" s="30">
        <v>1970</v>
      </c>
      <c r="K14" s="29">
        <v>21</v>
      </c>
      <c r="L14" s="48">
        <v>3</v>
      </c>
      <c r="M14" s="28">
        <f t="shared" ref="M14:M21" si="3">J14*K14</f>
        <v>41370</v>
      </c>
      <c r="N14" s="29"/>
      <c r="O14" s="28"/>
      <c r="P14" s="29"/>
      <c r="Q14" s="28"/>
      <c r="R14" s="53">
        <f t="shared" si="1"/>
        <v>77370</v>
      </c>
      <c r="S14" s="54" t="s">
        <v>36</v>
      </c>
      <c r="T14" s="54">
        <v>13981270238</v>
      </c>
      <c r="U14" s="57"/>
    </row>
    <row r="15" s="2" customFormat="1" ht="25" customHeight="1" spans="1:21">
      <c r="A15" s="26">
        <v>9</v>
      </c>
      <c r="B15" s="27" t="s">
        <v>37</v>
      </c>
      <c r="C15" s="28"/>
      <c r="D15" s="29"/>
      <c r="E15" s="28"/>
      <c r="F15" s="29"/>
      <c r="G15" s="30"/>
      <c r="H15" s="31"/>
      <c r="I15" s="30"/>
      <c r="J15" s="30">
        <v>1970</v>
      </c>
      <c r="K15" s="29">
        <v>22</v>
      </c>
      <c r="L15" s="48">
        <v>2</v>
      </c>
      <c r="M15" s="28">
        <f t="shared" si="3"/>
        <v>43340</v>
      </c>
      <c r="N15" s="29"/>
      <c r="O15" s="28"/>
      <c r="P15" s="29">
        <v>6</v>
      </c>
      <c r="Q15" s="28">
        <v>7896.56</v>
      </c>
      <c r="R15" s="53">
        <f t="shared" si="1"/>
        <v>51236.56</v>
      </c>
      <c r="S15" s="54" t="s">
        <v>38</v>
      </c>
      <c r="T15" s="54">
        <v>13881210516</v>
      </c>
      <c r="U15" s="57"/>
    </row>
    <row r="16" s="2" customFormat="1" ht="25" customHeight="1" spans="1:21">
      <c r="A16" s="26">
        <v>10</v>
      </c>
      <c r="B16" s="32" t="s">
        <v>39</v>
      </c>
      <c r="C16" s="30">
        <v>500</v>
      </c>
      <c r="D16" s="31">
        <v>16</v>
      </c>
      <c r="E16" s="30">
        <f>C16*D16</f>
        <v>8000</v>
      </c>
      <c r="F16" s="31">
        <v>6</v>
      </c>
      <c r="G16" s="30">
        <f>C16*F16</f>
        <v>3000</v>
      </c>
      <c r="H16" s="31">
        <v>6</v>
      </c>
      <c r="I16" s="30">
        <v>600</v>
      </c>
      <c r="J16" s="30">
        <v>1970</v>
      </c>
      <c r="K16" s="31">
        <v>3</v>
      </c>
      <c r="L16" s="48"/>
      <c r="M16" s="28">
        <f t="shared" si="3"/>
        <v>5910</v>
      </c>
      <c r="N16" s="31"/>
      <c r="O16" s="30"/>
      <c r="P16" s="31">
        <v>3</v>
      </c>
      <c r="Q16" s="30">
        <v>3384.24</v>
      </c>
      <c r="R16" s="53">
        <f t="shared" si="1"/>
        <v>20894.24</v>
      </c>
      <c r="S16" s="58" t="s">
        <v>40</v>
      </c>
      <c r="T16" s="58">
        <v>15283939889</v>
      </c>
      <c r="U16" s="56"/>
    </row>
    <row r="17" s="2" customFormat="1" ht="25" customHeight="1" spans="1:21">
      <c r="A17" s="26">
        <v>11</v>
      </c>
      <c r="B17" s="32" t="s">
        <v>41</v>
      </c>
      <c r="C17" s="30"/>
      <c r="D17" s="31"/>
      <c r="E17" s="30"/>
      <c r="F17" s="31"/>
      <c r="G17" s="30"/>
      <c r="H17" s="31"/>
      <c r="I17" s="30"/>
      <c r="J17" s="30">
        <v>1970</v>
      </c>
      <c r="K17" s="31">
        <v>28</v>
      </c>
      <c r="L17" s="48"/>
      <c r="M17" s="28">
        <f t="shared" si="3"/>
        <v>55160</v>
      </c>
      <c r="N17" s="31"/>
      <c r="O17" s="30"/>
      <c r="P17" s="31">
        <v>28</v>
      </c>
      <c r="Q17" s="30">
        <v>29683.92</v>
      </c>
      <c r="R17" s="53">
        <f t="shared" si="1"/>
        <v>84843.92</v>
      </c>
      <c r="S17" s="58" t="s">
        <v>40</v>
      </c>
      <c r="T17" s="58">
        <v>15283939889</v>
      </c>
      <c r="U17" s="56"/>
    </row>
    <row r="18" s="2" customFormat="1" ht="25" customHeight="1" spans="1:22">
      <c r="A18" s="26">
        <v>12</v>
      </c>
      <c r="B18" s="27" t="s">
        <v>42</v>
      </c>
      <c r="C18" s="28"/>
      <c r="D18" s="29"/>
      <c r="E18" s="28"/>
      <c r="F18" s="29"/>
      <c r="G18" s="30"/>
      <c r="H18" s="31"/>
      <c r="I18" s="30"/>
      <c r="J18" s="30">
        <v>1970</v>
      </c>
      <c r="K18" s="29">
        <v>17</v>
      </c>
      <c r="L18" s="48">
        <v>4</v>
      </c>
      <c r="M18" s="28">
        <f t="shared" si="3"/>
        <v>33490</v>
      </c>
      <c r="N18" s="29"/>
      <c r="O18" s="28"/>
      <c r="P18" s="29">
        <v>15</v>
      </c>
      <c r="Q18" s="28">
        <v>37226.4</v>
      </c>
      <c r="R18" s="53">
        <f>SUM(E18,G18,M18,O18,Q18)</f>
        <v>70716.4</v>
      </c>
      <c r="S18" s="54" t="s">
        <v>43</v>
      </c>
      <c r="T18" s="54">
        <v>18508395157</v>
      </c>
      <c r="U18" s="57"/>
      <c r="V18" s="3"/>
    </row>
    <row r="19" s="2" customFormat="1" ht="25" customHeight="1" spans="1:22">
      <c r="A19" s="26">
        <v>13</v>
      </c>
      <c r="B19" s="27" t="s">
        <v>44</v>
      </c>
      <c r="C19" s="28">
        <v>500</v>
      </c>
      <c r="D19" s="29">
        <v>14</v>
      </c>
      <c r="E19" s="28">
        <f>C19*D19</f>
        <v>7000</v>
      </c>
      <c r="F19" s="29">
        <v>4</v>
      </c>
      <c r="G19" s="30">
        <f>F19*C19</f>
        <v>2000</v>
      </c>
      <c r="H19" s="31"/>
      <c r="I19" s="30"/>
      <c r="J19" s="30">
        <v>1970</v>
      </c>
      <c r="K19" s="29">
        <v>18</v>
      </c>
      <c r="L19" s="48">
        <v>7</v>
      </c>
      <c r="M19" s="28">
        <f t="shared" si="3"/>
        <v>35460</v>
      </c>
      <c r="N19" s="29"/>
      <c r="O19" s="28"/>
      <c r="P19" s="29">
        <v>7</v>
      </c>
      <c r="Q19" s="28">
        <v>7896.56</v>
      </c>
      <c r="R19" s="53">
        <f>SUM(E19,G19,I19,M19,O19,Q19)</f>
        <v>52356.56</v>
      </c>
      <c r="S19" s="54" t="s">
        <v>45</v>
      </c>
      <c r="T19" s="54">
        <v>18683990915</v>
      </c>
      <c r="U19" s="57"/>
      <c r="V19" s="3"/>
    </row>
    <row r="20" s="2" customFormat="1" ht="25" customHeight="1" spans="1:22">
      <c r="A20" s="26">
        <v>14</v>
      </c>
      <c r="B20" s="27" t="s">
        <v>46</v>
      </c>
      <c r="C20" s="28">
        <v>500</v>
      </c>
      <c r="D20" s="29">
        <v>6</v>
      </c>
      <c r="E20" s="28">
        <f>C20*D20</f>
        <v>3000</v>
      </c>
      <c r="F20" s="29">
        <v>3</v>
      </c>
      <c r="G20" s="30">
        <f>C20*F20</f>
        <v>1500</v>
      </c>
      <c r="H20" s="31"/>
      <c r="I20" s="30"/>
      <c r="J20" s="30">
        <v>1970</v>
      </c>
      <c r="K20" s="29">
        <v>7</v>
      </c>
      <c r="L20" s="48"/>
      <c r="M20" s="28">
        <f t="shared" si="3"/>
        <v>13790</v>
      </c>
      <c r="N20" s="29"/>
      <c r="O20" s="28"/>
      <c r="P20" s="29"/>
      <c r="Q20" s="28"/>
      <c r="R20" s="53">
        <f>SUM(E20,G20,M20,O20,Q20)</f>
        <v>18290</v>
      </c>
      <c r="S20" s="54" t="s">
        <v>47</v>
      </c>
      <c r="T20" s="54">
        <v>13981299803</v>
      </c>
      <c r="U20" s="57"/>
      <c r="V20" s="3"/>
    </row>
    <row r="21" s="2" customFormat="1" ht="25" customHeight="1" spans="1:22">
      <c r="A21" s="26">
        <v>15</v>
      </c>
      <c r="B21" s="27" t="s">
        <v>48</v>
      </c>
      <c r="C21" s="28">
        <v>500</v>
      </c>
      <c r="D21" s="29">
        <v>6</v>
      </c>
      <c r="E21" s="28">
        <f>C21*D21</f>
        <v>3000</v>
      </c>
      <c r="F21" s="29">
        <v>10</v>
      </c>
      <c r="G21" s="30">
        <f>C21*F21</f>
        <v>5000</v>
      </c>
      <c r="H21" s="31"/>
      <c r="I21" s="30"/>
      <c r="J21" s="30">
        <v>1970</v>
      </c>
      <c r="K21" s="29">
        <v>10</v>
      </c>
      <c r="L21" s="48"/>
      <c r="M21" s="28">
        <f t="shared" si="3"/>
        <v>19700</v>
      </c>
      <c r="N21" s="29"/>
      <c r="O21" s="28"/>
      <c r="P21" s="29">
        <v>6</v>
      </c>
      <c r="Q21" s="28">
        <v>10152.72</v>
      </c>
      <c r="R21" s="53">
        <f>SUM(E21,G21,I21,M21,O21,Q21)</f>
        <v>37852.72</v>
      </c>
      <c r="S21" s="54" t="s">
        <v>49</v>
      </c>
      <c r="T21" s="54">
        <v>13881221222</v>
      </c>
      <c r="U21" s="57"/>
      <c r="V21" s="3"/>
    </row>
    <row r="22" s="2" customFormat="1" ht="25" customHeight="1" spans="1:22">
      <c r="A22" s="26">
        <v>16</v>
      </c>
      <c r="B22" s="27" t="s">
        <v>50</v>
      </c>
      <c r="C22" s="28"/>
      <c r="D22" s="29"/>
      <c r="E22" s="28"/>
      <c r="F22" s="29"/>
      <c r="G22" s="30"/>
      <c r="H22" s="31"/>
      <c r="I22" s="30"/>
      <c r="J22" s="30">
        <v>1970</v>
      </c>
      <c r="K22" s="29"/>
      <c r="L22" s="48"/>
      <c r="M22" s="28"/>
      <c r="N22" s="29">
        <v>25</v>
      </c>
      <c r="O22" s="28">
        <f>J22*N22</f>
        <v>49250</v>
      </c>
      <c r="P22" s="31"/>
      <c r="Q22" s="30"/>
      <c r="R22" s="53">
        <f>SUM(O22,Q22)</f>
        <v>49250</v>
      </c>
      <c r="S22" s="54" t="s">
        <v>51</v>
      </c>
      <c r="T22" s="54">
        <v>18608397530</v>
      </c>
      <c r="U22" s="56"/>
      <c r="V22" s="3"/>
    </row>
    <row r="23" s="2" customFormat="1" ht="25" customHeight="1" spans="1:22">
      <c r="A23" s="33">
        <v>17</v>
      </c>
      <c r="B23" s="32" t="s">
        <v>52</v>
      </c>
      <c r="C23" s="30"/>
      <c r="D23" s="31"/>
      <c r="E23" s="30"/>
      <c r="F23" s="31"/>
      <c r="G23" s="30"/>
      <c r="H23" s="31"/>
      <c r="I23" s="30"/>
      <c r="J23" s="30">
        <v>1970</v>
      </c>
      <c r="K23" s="31"/>
      <c r="L23" s="31"/>
      <c r="M23" s="30"/>
      <c r="N23" s="31">
        <v>80</v>
      </c>
      <c r="O23" s="30">
        <f>J23*N23</f>
        <v>157600</v>
      </c>
      <c r="P23" s="31">
        <v>80</v>
      </c>
      <c r="Q23" s="30">
        <v>90246.4</v>
      </c>
      <c r="R23" s="59">
        <f>SUM(O23,Q23)</f>
        <v>247846.4</v>
      </c>
      <c r="S23" s="58" t="s">
        <v>53</v>
      </c>
      <c r="T23" s="58">
        <v>18908124110</v>
      </c>
      <c r="U23" s="56"/>
      <c r="V23" s="3"/>
    </row>
    <row r="24" s="2" customFormat="1" ht="25" customHeight="1" spans="1:22">
      <c r="A24" s="26">
        <v>18</v>
      </c>
      <c r="B24" s="27" t="s">
        <v>54</v>
      </c>
      <c r="C24" s="28"/>
      <c r="D24" s="29"/>
      <c r="E24" s="28"/>
      <c r="F24" s="29"/>
      <c r="G24" s="30"/>
      <c r="H24" s="31"/>
      <c r="I24" s="30"/>
      <c r="J24" s="30">
        <v>1970</v>
      </c>
      <c r="K24" s="29"/>
      <c r="L24" s="48"/>
      <c r="M24" s="28"/>
      <c r="N24" s="29">
        <v>84</v>
      </c>
      <c r="O24" s="28">
        <f>J24*N24</f>
        <v>165480</v>
      </c>
      <c r="P24" s="29"/>
      <c r="Q24" s="28"/>
      <c r="R24" s="53">
        <f>SUM(O24,Q24)</f>
        <v>165480</v>
      </c>
      <c r="S24" s="54" t="s">
        <v>55</v>
      </c>
      <c r="T24" s="54">
        <v>18011162897</v>
      </c>
      <c r="U24" s="56"/>
      <c r="V24" s="3"/>
    </row>
    <row r="25" s="2" customFormat="1" ht="25" customHeight="1" spans="1:21">
      <c r="A25" s="26">
        <v>19</v>
      </c>
      <c r="B25" s="27" t="s">
        <v>56</v>
      </c>
      <c r="C25" s="28"/>
      <c r="D25" s="29"/>
      <c r="E25" s="28"/>
      <c r="F25" s="29"/>
      <c r="G25" s="30"/>
      <c r="H25" s="31"/>
      <c r="I25" s="30"/>
      <c r="J25" s="30">
        <v>1970</v>
      </c>
      <c r="K25" s="29"/>
      <c r="L25" s="48"/>
      <c r="M25" s="28"/>
      <c r="N25" s="29">
        <v>8</v>
      </c>
      <c r="O25" s="28">
        <f>J25*N25</f>
        <v>15760</v>
      </c>
      <c r="P25" s="29"/>
      <c r="Q25" s="28"/>
      <c r="R25" s="53">
        <f>SUM(E25,G25,M25,O25)</f>
        <v>15760</v>
      </c>
      <c r="S25" s="54" t="s">
        <v>57</v>
      </c>
      <c r="T25" s="54">
        <v>13808121386</v>
      </c>
      <c r="U25" s="56"/>
    </row>
    <row r="26" s="2" customFormat="1" ht="25" customHeight="1" spans="1:21">
      <c r="A26" s="26">
        <v>20</v>
      </c>
      <c r="B26" s="27" t="s">
        <v>58</v>
      </c>
      <c r="C26" s="28"/>
      <c r="D26" s="29"/>
      <c r="E26" s="28"/>
      <c r="F26" s="29"/>
      <c r="G26" s="30"/>
      <c r="H26" s="31"/>
      <c r="I26" s="30"/>
      <c r="J26" s="30">
        <v>1970</v>
      </c>
      <c r="K26" s="29"/>
      <c r="L26" s="48"/>
      <c r="M26" s="28"/>
      <c r="N26" s="29">
        <v>1</v>
      </c>
      <c r="O26" s="28">
        <f t="shared" ref="O26:O38" si="4">J26*N26</f>
        <v>1970</v>
      </c>
      <c r="P26" s="29"/>
      <c r="Q26" s="28"/>
      <c r="R26" s="53">
        <f t="shared" ref="R26:R36" si="5">SUM(E26,G26,M26,O26)</f>
        <v>1970</v>
      </c>
      <c r="S26" s="54" t="s">
        <v>59</v>
      </c>
      <c r="T26" s="54">
        <v>13981290690</v>
      </c>
      <c r="U26" s="56"/>
    </row>
    <row r="27" s="2" customFormat="1" ht="25" customHeight="1" spans="1:21">
      <c r="A27" s="26">
        <v>21</v>
      </c>
      <c r="B27" s="27" t="s">
        <v>60</v>
      </c>
      <c r="C27" s="28"/>
      <c r="D27" s="29"/>
      <c r="E27" s="28"/>
      <c r="F27" s="29"/>
      <c r="G27" s="30"/>
      <c r="H27" s="31"/>
      <c r="I27" s="30"/>
      <c r="J27" s="30">
        <v>1970</v>
      </c>
      <c r="K27" s="29"/>
      <c r="L27" s="48"/>
      <c r="M27" s="28"/>
      <c r="N27" s="29">
        <v>3</v>
      </c>
      <c r="O27" s="28">
        <f t="shared" si="4"/>
        <v>5910</v>
      </c>
      <c r="P27" s="29">
        <v>3</v>
      </c>
      <c r="Q27" s="28">
        <v>7896.56</v>
      </c>
      <c r="R27" s="53">
        <f>SUM(O27,Q27)</f>
        <v>13806.56</v>
      </c>
      <c r="S27" s="54" t="s">
        <v>61</v>
      </c>
      <c r="T27" s="54">
        <v>18283985154</v>
      </c>
      <c r="U27" s="56"/>
    </row>
    <row r="28" s="2" customFormat="1" ht="25" customHeight="1" spans="1:21">
      <c r="A28" s="26">
        <v>22</v>
      </c>
      <c r="B28" s="27" t="s">
        <v>62</v>
      </c>
      <c r="C28" s="28"/>
      <c r="D28" s="29"/>
      <c r="E28" s="28"/>
      <c r="F28" s="29"/>
      <c r="G28" s="30"/>
      <c r="H28" s="31"/>
      <c r="I28" s="30"/>
      <c r="J28" s="30">
        <v>1970</v>
      </c>
      <c r="K28" s="29"/>
      <c r="L28" s="48"/>
      <c r="M28" s="28"/>
      <c r="N28" s="29">
        <v>1</v>
      </c>
      <c r="O28" s="28">
        <f t="shared" si="4"/>
        <v>1970</v>
      </c>
      <c r="P28" s="29"/>
      <c r="Q28" s="28"/>
      <c r="R28" s="53">
        <f t="shared" si="5"/>
        <v>1970</v>
      </c>
      <c r="S28" s="54" t="s">
        <v>63</v>
      </c>
      <c r="T28" s="54">
        <v>3287082</v>
      </c>
      <c r="U28" s="56"/>
    </row>
    <row r="29" s="2" customFormat="1" ht="25" customHeight="1" spans="1:21">
      <c r="A29" s="26">
        <v>23</v>
      </c>
      <c r="B29" s="27" t="s">
        <v>64</v>
      </c>
      <c r="C29" s="28"/>
      <c r="D29" s="29"/>
      <c r="E29" s="28"/>
      <c r="F29" s="29"/>
      <c r="G29" s="30"/>
      <c r="H29" s="31"/>
      <c r="I29" s="30"/>
      <c r="J29" s="30">
        <v>1970</v>
      </c>
      <c r="K29" s="29"/>
      <c r="L29" s="48"/>
      <c r="M29" s="28"/>
      <c r="N29" s="29">
        <v>1</v>
      </c>
      <c r="O29" s="28">
        <f t="shared" si="4"/>
        <v>1970</v>
      </c>
      <c r="P29" s="29"/>
      <c r="Q29" s="28"/>
      <c r="R29" s="53">
        <f t="shared" si="5"/>
        <v>1970</v>
      </c>
      <c r="S29" s="54" t="s">
        <v>65</v>
      </c>
      <c r="T29" s="54">
        <v>13881210044</v>
      </c>
      <c r="U29" s="56"/>
    </row>
    <row r="30" s="2" customFormat="1" ht="25" customHeight="1" spans="1:21">
      <c r="A30" s="26">
        <v>24</v>
      </c>
      <c r="B30" s="27" t="s">
        <v>66</v>
      </c>
      <c r="C30" s="28"/>
      <c r="D30" s="29"/>
      <c r="E30" s="28"/>
      <c r="F30" s="29"/>
      <c r="G30" s="30"/>
      <c r="H30" s="31"/>
      <c r="I30" s="30"/>
      <c r="J30" s="30">
        <v>1970</v>
      </c>
      <c r="K30" s="29"/>
      <c r="L30" s="48"/>
      <c r="M30" s="28"/>
      <c r="N30" s="29">
        <v>1</v>
      </c>
      <c r="O30" s="28">
        <f t="shared" si="4"/>
        <v>1970</v>
      </c>
      <c r="P30" s="29"/>
      <c r="Q30" s="28"/>
      <c r="R30" s="53">
        <f t="shared" si="5"/>
        <v>1970</v>
      </c>
      <c r="S30" s="54" t="s">
        <v>67</v>
      </c>
      <c r="T30" s="54">
        <v>15908325558</v>
      </c>
      <c r="U30" s="56"/>
    </row>
    <row r="31" s="2" customFormat="1" ht="25" customHeight="1" spans="1:21">
      <c r="A31" s="26">
        <v>25</v>
      </c>
      <c r="B31" s="27" t="s">
        <v>68</v>
      </c>
      <c r="C31" s="28"/>
      <c r="D31" s="29"/>
      <c r="E31" s="28"/>
      <c r="F31" s="29"/>
      <c r="G31" s="30"/>
      <c r="H31" s="31"/>
      <c r="I31" s="30"/>
      <c r="J31" s="30">
        <v>1970</v>
      </c>
      <c r="K31" s="29"/>
      <c r="L31" s="48"/>
      <c r="M31" s="28"/>
      <c r="N31" s="29">
        <v>1</v>
      </c>
      <c r="O31" s="28">
        <f t="shared" si="4"/>
        <v>1970</v>
      </c>
      <c r="P31" s="29"/>
      <c r="Q31" s="28"/>
      <c r="R31" s="53">
        <f t="shared" si="5"/>
        <v>1970</v>
      </c>
      <c r="S31" s="54" t="s">
        <v>69</v>
      </c>
      <c r="T31" s="54">
        <v>13548476451</v>
      </c>
      <c r="U31" s="56"/>
    </row>
    <row r="32" s="3" customFormat="1" ht="25" customHeight="1" spans="1:21">
      <c r="A32" s="26">
        <v>26</v>
      </c>
      <c r="B32" s="27" t="s">
        <v>70</v>
      </c>
      <c r="C32" s="28"/>
      <c r="D32" s="29"/>
      <c r="E32" s="28"/>
      <c r="F32" s="29"/>
      <c r="G32" s="30"/>
      <c r="H32" s="31"/>
      <c r="I32" s="30"/>
      <c r="J32" s="30">
        <v>1970</v>
      </c>
      <c r="K32" s="29"/>
      <c r="L32" s="48"/>
      <c r="M32" s="28"/>
      <c r="N32" s="29">
        <v>2</v>
      </c>
      <c r="O32" s="28">
        <f t="shared" si="4"/>
        <v>3940</v>
      </c>
      <c r="P32" s="29">
        <v>2</v>
      </c>
      <c r="Q32" s="28">
        <v>2256.16</v>
      </c>
      <c r="R32" s="53">
        <f>SUM(O32,Q32)</f>
        <v>6196.16</v>
      </c>
      <c r="S32" s="54" t="s">
        <v>71</v>
      </c>
      <c r="T32" s="54">
        <v>18160086036</v>
      </c>
      <c r="U32" s="56"/>
    </row>
    <row r="33" s="2" customFormat="1" ht="25" customHeight="1" spans="1:21">
      <c r="A33" s="26">
        <v>27</v>
      </c>
      <c r="B33" s="27" t="s">
        <v>72</v>
      </c>
      <c r="C33" s="28"/>
      <c r="D33" s="29"/>
      <c r="E33" s="28"/>
      <c r="F33" s="29"/>
      <c r="G33" s="30"/>
      <c r="H33" s="31"/>
      <c r="I33" s="30"/>
      <c r="J33" s="30">
        <v>1970</v>
      </c>
      <c r="K33" s="29"/>
      <c r="L33" s="48"/>
      <c r="M33" s="28"/>
      <c r="N33" s="29">
        <v>1</v>
      </c>
      <c r="O33" s="28">
        <f t="shared" si="4"/>
        <v>1970</v>
      </c>
      <c r="P33" s="29"/>
      <c r="Q33" s="28"/>
      <c r="R33" s="53">
        <f>SUM(E33,G33,M33,O33)</f>
        <v>1970</v>
      </c>
      <c r="S33" s="54" t="s">
        <v>73</v>
      </c>
      <c r="T33" s="54">
        <v>13881280931</v>
      </c>
      <c r="U33" s="60"/>
    </row>
    <row r="34" s="2" customFormat="1" ht="25" customHeight="1" spans="1:21">
      <c r="A34" s="26">
        <v>28</v>
      </c>
      <c r="B34" s="27" t="s">
        <v>74</v>
      </c>
      <c r="C34" s="28"/>
      <c r="D34" s="29"/>
      <c r="E34" s="28"/>
      <c r="F34" s="29"/>
      <c r="G34" s="30"/>
      <c r="H34" s="31"/>
      <c r="I34" s="30"/>
      <c r="J34" s="30">
        <v>1970</v>
      </c>
      <c r="K34" s="29"/>
      <c r="L34" s="48"/>
      <c r="M34" s="28"/>
      <c r="N34" s="29">
        <v>2</v>
      </c>
      <c r="O34" s="28">
        <f t="shared" si="4"/>
        <v>3940</v>
      </c>
      <c r="P34" s="29"/>
      <c r="Q34" s="28"/>
      <c r="R34" s="53">
        <f>SUM(E34,G34,M34,O34)</f>
        <v>3940</v>
      </c>
      <c r="S34" s="54" t="s">
        <v>73</v>
      </c>
      <c r="T34" s="54">
        <v>13881280931</v>
      </c>
      <c r="U34" s="60"/>
    </row>
    <row r="35" s="2" customFormat="1" ht="25" customHeight="1" spans="1:21">
      <c r="A35" s="26">
        <v>29</v>
      </c>
      <c r="B35" s="27" t="s">
        <v>75</v>
      </c>
      <c r="C35" s="28"/>
      <c r="D35" s="29"/>
      <c r="E35" s="28"/>
      <c r="F35" s="29"/>
      <c r="G35" s="30"/>
      <c r="H35" s="31"/>
      <c r="I35" s="30"/>
      <c r="J35" s="30">
        <v>1970</v>
      </c>
      <c r="K35" s="29"/>
      <c r="L35" s="48"/>
      <c r="M35" s="28"/>
      <c r="N35" s="29">
        <v>4</v>
      </c>
      <c r="O35" s="28">
        <f t="shared" si="4"/>
        <v>7880</v>
      </c>
      <c r="P35" s="29">
        <v>4</v>
      </c>
      <c r="Q35" s="28">
        <v>4580.24</v>
      </c>
      <c r="R35" s="53">
        <f>SUM(O35,Q35)</f>
        <v>12460.24</v>
      </c>
      <c r="S35" s="54" t="s">
        <v>76</v>
      </c>
      <c r="T35" s="54">
        <v>3510129</v>
      </c>
      <c r="U35" s="56"/>
    </row>
    <row r="36" s="2" customFormat="1" ht="25" customHeight="1" spans="1:21">
      <c r="A36" s="26">
        <v>30</v>
      </c>
      <c r="B36" s="27" t="s">
        <v>77</v>
      </c>
      <c r="C36" s="28"/>
      <c r="D36" s="29"/>
      <c r="E36" s="28"/>
      <c r="F36" s="29"/>
      <c r="G36" s="30"/>
      <c r="H36" s="31"/>
      <c r="I36" s="30"/>
      <c r="J36" s="30">
        <v>1970</v>
      </c>
      <c r="K36" s="29"/>
      <c r="L36" s="48"/>
      <c r="M36" s="28"/>
      <c r="N36" s="29">
        <v>2</v>
      </c>
      <c r="O36" s="28">
        <f t="shared" si="4"/>
        <v>3940</v>
      </c>
      <c r="P36" s="29"/>
      <c r="Q36" s="28"/>
      <c r="R36" s="53">
        <f>SUM(O36,Q36)</f>
        <v>3940</v>
      </c>
      <c r="S36" s="54" t="s">
        <v>78</v>
      </c>
      <c r="T36" s="54">
        <v>13550971465</v>
      </c>
      <c r="U36" s="56"/>
    </row>
    <row r="37" s="2" customFormat="1" ht="25" customHeight="1" spans="1:21">
      <c r="A37" s="26">
        <v>31</v>
      </c>
      <c r="B37" s="27" t="s">
        <v>79</v>
      </c>
      <c r="C37" s="28"/>
      <c r="D37" s="29"/>
      <c r="E37" s="28"/>
      <c r="F37" s="29"/>
      <c r="G37" s="30"/>
      <c r="H37" s="31"/>
      <c r="I37" s="30"/>
      <c r="J37" s="30">
        <v>1970</v>
      </c>
      <c r="K37" s="29"/>
      <c r="L37" s="48"/>
      <c r="M37" s="28"/>
      <c r="N37" s="29">
        <v>2</v>
      </c>
      <c r="O37" s="28">
        <f t="shared" si="4"/>
        <v>3940</v>
      </c>
      <c r="P37" s="29">
        <v>3</v>
      </c>
      <c r="Q37" s="28">
        <v>10305.54</v>
      </c>
      <c r="R37" s="53">
        <f>SUM(O37,Q37)</f>
        <v>14245.54</v>
      </c>
      <c r="S37" s="54" t="s">
        <v>80</v>
      </c>
      <c r="T37" s="54">
        <v>13881261636</v>
      </c>
      <c r="U37" s="56"/>
    </row>
    <row r="38" s="2" customFormat="1" ht="25" customHeight="1" spans="1:21">
      <c r="A38" s="26">
        <v>32</v>
      </c>
      <c r="B38" s="27" t="s">
        <v>81</v>
      </c>
      <c r="C38" s="28"/>
      <c r="D38" s="29"/>
      <c r="E38" s="28"/>
      <c r="F38" s="29"/>
      <c r="G38" s="30"/>
      <c r="H38" s="31"/>
      <c r="I38" s="30"/>
      <c r="J38" s="30">
        <v>1970</v>
      </c>
      <c r="K38" s="29"/>
      <c r="L38" s="48"/>
      <c r="M38" s="28"/>
      <c r="N38" s="29">
        <v>17</v>
      </c>
      <c r="O38" s="28">
        <f t="shared" si="4"/>
        <v>33490</v>
      </c>
      <c r="P38" s="29"/>
      <c r="Q38" s="28"/>
      <c r="R38" s="53">
        <f>SUM(O38,Q38)</f>
        <v>33490</v>
      </c>
      <c r="S38" s="54"/>
      <c r="T38" s="54"/>
      <c r="U38" s="56"/>
    </row>
    <row r="39" s="4" customFormat="1" ht="25" customHeight="1" spans="1:21">
      <c r="A39" s="34" t="s">
        <v>82</v>
      </c>
      <c r="B39" s="35"/>
      <c r="C39" s="36"/>
      <c r="D39" s="37">
        <f t="shared" ref="D39:I39" si="6">SUM(D7:D38)</f>
        <v>617</v>
      </c>
      <c r="E39" s="38">
        <f t="shared" si="6"/>
        <v>308500</v>
      </c>
      <c r="F39" s="37">
        <f t="shared" si="6"/>
        <v>227</v>
      </c>
      <c r="G39" s="39">
        <f t="shared" si="6"/>
        <v>113500</v>
      </c>
      <c r="H39" s="40">
        <f t="shared" si="6"/>
        <v>197</v>
      </c>
      <c r="I39" s="39">
        <f t="shared" si="6"/>
        <v>19700</v>
      </c>
      <c r="J39" s="49"/>
      <c r="K39" s="37">
        <f t="shared" ref="K39:R39" si="7">SUM(K7:K38)</f>
        <v>163</v>
      </c>
      <c r="L39" s="50">
        <f t="shared" si="7"/>
        <v>17</v>
      </c>
      <c r="M39" s="38">
        <f t="shared" si="7"/>
        <v>321110</v>
      </c>
      <c r="N39" s="37">
        <f t="shared" si="7"/>
        <v>235</v>
      </c>
      <c r="O39" s="38">
        <f t="shared" si="7"/>
        <v>462950</v>
      </c>
      <c r="P39" s="37">
        <f t="shared" si="7"/>
        <v>176</v>
      </c>
      <c r="Q39" s="38">
        <f t="shared" si="7"/>
        <v>250132.9</v>
      </c>
      <c r="R39" s="61">
        <f t="shared" si="7"/>
        <v>1475892.9</v>
      </c>
      <c r="S39" s="62"/>
      <c r="T39" s="62"/>
      <c r="U39" s="63"/>
    </row>
  </sheetData>
  <mergeCells count="18">
    <mergeCell ref="A2:U2"/>
    <mergeCell ref="A3:B3"/>
    <mergeCell ref="C4:I4"/>
    <mergeCell ref="J4:Q4"/>
    <mergeCell ref="D5:E5"/>
    <mergeCell ref="F5:G5"/>
    <mergeCell ref="H5:I5"/>
    <mergeCell ref="K5:M5"/>
    <mergeCell ref="N5:O5"/>
    <mergeCell ref="P5:Q5"/>
    <mergeCell ref="A4:A6"/>
    <mergeCell ref="B4:B6"/>
    <mergeCell ref="C5:C6"/>
    <mergeCell ref="J5:J6"/>
    <mergeCell ref="R4:R6"/>
    <mergeCell ref="S4:S6"/>
    <mergeCell ref="T4:T6"/>
    <mergeCell ref="U4:U6"/>
  </mergeCells>
  <pageMargins left="0.472222222222222" right="0.432638888888889" top="0.275" bottom="0.236111111111111" header="0.5" footer="0.236111111111111"/>
  <pageSetup paperSize="9" scale="7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云淡风清</cp:lastModifiedBy>
  <dcterms:created xsi:type="dcterms:W3CDTF">2023-05-12T11:15:00Z</dcterms:created>
  <dcterms:modified xsi:type="dcterms:W3CDTF">2024-04-17T02:35:56Z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