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28800" windowHeight="12465"/>
  </bookViews>
  <sheets>
    <sheet name="1-4-广元12.9卫生公共基础考试-成绩单" sheetId="1" r:id="rId1"/>
  </sheets>
  <externalReferences>
    <externalReference r:id="rId2"/>
  </externalReferences>
  <definedNames>
    <definedName name="_xlnm._FilterDatabase" localSheetId="0" hidden="1">'1-4-广元12.9卫生公共基础考试-成绩单'!$A$3:$S$51</definedName>
    <definedName name="_xlnm.Print_Titles" localSheetId="0">'1-4-广元12.9卫生公共基础考试-成绩单'!$3:$3</definedName>
  </definedNames>
  <calcPr calcId="144525"/>
</workbook>
</file>

<file path=xl/sharedStrings.xml><?xml version="1.0" encoding="utf-8"?>
<sst xmlns="http://schemas.openxmlformats.org/spreadsheetml/2006/main" count="58">
  <si>
    <t>附件：</t>
  </si>
  <si>
    <t>广元市利州区2018年下半年公开招聘事业单位工作人员总成绩及入闱体检人员名单</t>
  </si>
  <si>
    <t>序号</t>
  </si>
  <si>
    <t>姓名</t>
  </si>
  <si>
    <t>准考证号</t>
  </si>
  <si>
    <t>身份证号码</t>
  </si>
  <si>
    <t>职位名称</t>
  </si>
  <si>
    <t>职位编号</t>
  </si>
  <si>
    <t>单位名称</t>
  </si>
  <si>
    <t>招聘人数</t>
  </si>
  <si>
    <t>加分项目</t>
  </si>
  <si>
    <t>加分分数</t>
  </si>
  <si>
    <t>笔试成绩</t>
  </si>
  <si>
    <t>加分后成绩</t>
  </si>
  <si>
    <t>笔试折合后成绩</t>
  </si>
  <si>
    <t>综合面试成绩</t>
  </si>
  <si>
    <t>技能测试</t>
  </si>
  <si>
    <t>面试折合后成绩</t>
  </si>
  <si>
    <t>总成绩</t>
  </si>
  <si>
    <t>名次</t>
  </si>
  <si>
    <t>备注</t>
  </si>
  <si>
    <t>何元林</t>
  </si>
  <si>
    <t>医学检验（专技岗位）</t>
  </si>
  <si>
    <t>利州区河西社区卫生服务中心</t>
  </si>
  <si>
    <t>入闱体检</t>
  </si>
  <si>
    <t>杨丹</t>
  </si>
  <si>
    <t>康复理疗（专技岗位）</t>
  </si>
  <si>
    <t>刘志军</t>
  </si>
  <si>
    <t>检验科（专技岗位）</t>
  </si>
  <si>
    <t>利州区第二人民医院</t>
  </si>
  <si>
    <t>王薇</t>
  </si>
  <si>
    <t>中医（专技岗位）</t>
  </si>
  <si>
    <t>利州区中医医院</t>
  </si>
  <si>
    <t>王强</t>
  </si>
  <si>
    <t>文才</t>
  </si>
  <si>
    <t>魏霞</t>
  </si>
  <si>
    <t>赵秀蓉</t>
  </si>
  <si>
    <t>护理（专技岗位）</t>
  </si>
  <si>
    <t>李涛涛</t>
  </si>
  <si>
    <t>李燕</t>
  </si>
  <si>
    <t>510824****05244263</t>
  </si>
  <si>
    <t>侯宇芳</t>
  </si>
  <si>
    <t>妇产科（专技岗位）</t>
  </si>
  <si>
    <t>利州区社区卫生服务中心</t>
  </si>
  <si>
    <t>马志慧</t>
  </si>
  <si>
    <t>大学生士兵</t>
  </si>
  <si>
    <t>张京京</t>
  </si>
  <si>
    <t>李玉</t>
  </si>
  <si>
    <t>税炜炜</t>
  </si>
  <si>
    <t>专技岗位</t>
  </si>
  <si>
    <t>利州区公路养护段</t>
  </si>
  <si>
    <t>杜奇凇</t>
  </si>
  <si>
    <t>管理岗位</t>
  </si>
  <si>
    <t>利州区环境卫生监察大队</t>
  </si>
  <si>
    <t>李习广</t>
  </si>
  <si>
    <t>利州区项目融资办公室</t>
  </si>
  <si>
    <t>吴艳</t>
  </si>
  <si>
    <t>利州区广播电视台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</si>
</sst>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000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7">
          <cell r="A17" t="str">
            <v>510821199609279723</v>
          </cell>
        </row>
        <row r="25">
          <cell r="A25" t="str">
            <v>511323199304084024</v>
          </cell>
        </row>
        <row r="34">
          <cell r="A34" t="str">
            <v>511321199509082222</v>
          </cell>
        </row>
        <row r="35">
          <cell r="A35" t="str">
            <v>511621199008294645</v>
          </cell>
        </row>
        <row r="37">
          <cell r="A37" t="str">
            <v>612322198909070948</v>
          </cell>
        </row>
        <row r="53">
          <cell r="A53" t="str">
            <v>510824199108248258</v>
          </cell>
        </row>
        <row r="54">
          <cell r="A54" t="str">
            <v>510824199209274017</v>
          </cell>
        </row>
        <row r="55">
          <cell r="A55" t="str">
            <v>513721198507010013</v>
          </cell>
        </row>
        <row r="57">
          <cell r="A57" t="str">
            <v>51080219921113332x</v>
          </cell>
        </row>
        <row r="59">
          <cell r="A59" t="str">
            <v>510811199111285322</v>
          </cell>
        </row>
        <row r="60">
          <cell r="A60" t="str">
            <v>510812199005036310</v>
          </cell>
        </row>
        <row r="61">
          <cell r="A61" t="str">
            <v>510822199001055269</v>
          </cell>
        </row>
        <row r="64">
          <cell r="A64" t="str">
            <v>51082419860102793x</v>
          </cell>
        </row>
        <row r="88">
          <cell r="A88" t="str">
            <v>51080219950715172x</v>
          </cell>
        </row>
        <row r="103">
          <cell r="A103" t="str">
            <v>510802199706253323</v>
          </cell>
        </row>
        <row r="105">
          <cell r="A105" t="str">
            <v>510802199809241325</v>
          </cell>
        </row>
        <row r="120">
          <cell r="A120" t="str">
            <v>51081219920918418x</v>
          </cell>
        </row>
        <row r="123">
          <cell r="A123" t="str">
            <v>51081219940822632x</v>
          </cell>
        </row>
        <row r="151">
          <cell r="A151" t="str">
            <v>510821199408143723</v>
          </cell>
        </row>
        <row r="159">
          <cell r="A159" t="str">
            <v>510821199501138320</v>
          </cell>
        </row>
        <row r="164">
          <cell r="A164" t="str">
            <v>510821199508198422</v>
          </cell>
        </row>
        <row r="165">
          <cell r="A165" t="str">
            <v>510821199510100922</v>
          </cell>
        </row>
        <row r="252">
          <cell r="A252" t="str">
            <v>510812199402193627</v>
          </cell>
        </row>
        <row r="253">
          <cell r="A253" t="str">
            <v>510821199312127825</v>
          </cell>
        </row>
        <row r="256">
          <cell r="A256" t="str">
            <v>510824199503155385</v>
          </cell>
        </row>
        <row r="257">
          <cell r="A257" t="str">
            <v>511381199212317883</v>
          </cell>
        </row>
        <row r="258">
          <cell r="A258" t="str">
            <v>51370119940916400x</v>
          </cell>
        </row>
        <row r="261">
          <cell r="A261" t="str">
            <v>653124198912164611</v>
          </cell>
        </row>
        <row r="270">
          <cell r="A270" t="str">
            <v>510802199303062928</v>
          </cell>
        </row>
        <row r="287">
          <cell r="A287" t="str">
            <v>510821199401290341</v>
          </cell>
        </row>
        <row r="288">
          <cell r="A288" t="str">
            <v>51082119940701564x</v>
          </cell>
        </row>
        <row r="303">
          <cell r="A303" t="str">
            <v>510824199301181366</v>
          </cell>
        </row>
        <row r="312">
          <cell r="A312" t="str">
            <v>612326199101036528</v>
          </cell>
        </row>
        <row r="314">
          <cell r="A314" t="str">
            <v>612326199104101428</v>
          </cell>
        </row>
        <row r="323">
          <cell r="A323" t="str">
            <v>510681199308315511</v>
          </cell>
        </row>
        <row r="331">
          <cell r="A331" t="str">
            <v>510812199511155523</v>
          </cell>
        </row>
        <row r="332">
          <cell r="A332" t="str">
            <v>510821199107200018</v>
          </cell>
        </row>
        <row r="340">
          <cell r="A340" t="str">
            <v>510922199109153894</v>
          </cell>
        </row>
        <row r="360">
          <cell r="A360" t="str">
            <v>51080219950409415x</v>
          </cell>
        </row>
        <row r="365">
          <cell r="A365" t="str">
            <v>510821199606143716</v>
          </cell>
        </row>
        <row r="374">
          <cell r="A374" t="str">
            <v>510921199407194823</v>
          </cell>
        </row>
        <row r="391">
          <cell r="A391" t="str">
            <v>500229199110012970</v>
          </cell>
        </row>
        <row r="457">
          <cell r="A457" t="str">
            <v>510823199211293026</v>
          </cell>
        </row>
        <row r="496">
          <cell r="A496" t="str">
            <v>621202199209150028</v>
          </cell>
        </row>
        <row r="526">
          <cell r="A526" t="str">
            <v>510812199402280069</v>
          </cell>
        </row>
        <row r="527">
          <cell r="A527" t="str">
            <v>510822198908290510</v>
          </cell>
        </row>
        <row r="531">
          <cell r="A531" t="str">
            <v>510824199203012382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2"/>
  <sheetViews>
    <sheetView tabSelected="1" workbookViewId="0">
      <selection activeCell="D53" sqref="D53"/>
    </sheetView>
  </sheetViews>
  <sheetFormatPr defaultColWidth="9" defaultRowHeight="26.25" customHeight="1"/>
  <cols>
    <col min="1" max="2" width="9" style="1"/>
    <col min="3" max="3" width="17.775" style="2" customWidth="1"/>
    <col min="4" max="4" width="21.5" style="2" customWidth="1"/>
    <col min="5" max="5" width="13.625" style="2" customWidth="1"/>
    <col min="6" max="6" width="12.3333333333333" style="1" customWidth="1"/>
    <col min="7" max="7" width="22.6666666666667" style="1" customWidth="1"/>
    <col min="8" max="8" width="10.1083333333333" style="1" customWidth="1"/>
    <col min="9" max="10" width="11.3333333333333" style="1" customWidth="1"/>
    <col min="11" max="11" width="8" style="1" customWidth="1"/>
    <col min="12" max="12" width="10.125" style="1" customWidth="1"/>
    <col min="13" max="13" width="14.2166666666667" style="1" customWidth="1"/>
    <col min="14" max="14" width="12.25" style="1" customWidth="1"/>
    <col min="15" max="15" width="8.875" style="1" customWidth="1"/>
    <col min="16" max="16" width="12.625" style="3" customWidth="1"/>
    <col min="17" max="17" width="8.625" style="3" customWidth="1"/>
    <col min="18" max="18" width="7.5" style="1" customWidth="1"/>
    <col min="19" max="19" width="10.25" style="1" customWidth="1"/>
    <col min="20" max="16384" width="9" style="1"/>
  </cols>
  <sheetData>
    <row r="1" ht="19" customHeight="1" spans="1:1">
      <c r="A1" s="1" t="s">
        <v>0</v>
      </c>
    </row>
    <row r="2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23.1" customHeight="1" spans="1:19">
      <c r="A3" s="5" t="s">
        <v>2</v>
      </c>
      <c r="B3" s="6" t="s">
        <v>3</v>
      </c>
      <c r="C3" s="7" t="s">
        <v>4</v>
      </c>
      <c r="D3" s="7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13" t="s">
        <v>17</v>
      </c>
      <c r="Q3" s="13" t="s">
        <v>18</v>
      </c>
      <c r="R3" s="5" t="s">
        <v>19</v>
      </c>
      <c r="S3" s="5" t="s">
        <v>20</v>
      </c>
    </row>
    <row r="4" ht="14.1" customHeight="1" spans="1:19">
      <c r="A4" s="5">
        <v>1</v>
      </c>
      <c r="B4" s="6" t="s">
        <v>21</v>
      </c>
      <c r="C4" s="7">
        <v>1812907010114</v>
      </c>
      <c r="D4" s="5" t="str">
        <f>REPLACE([1]Sheet1!A17,7,4,"****")</f>
        <v>510821****09279723</v>
      </c>
      <c r="E4" s="8" t="s">
        <v>22</v>
      </c>
      <c r="F4" s="6">
        <v>20181102</v>
      </c>
      <c r="G4" s="9" t="s">
        <v>23</v>
      </c>
      <c r="H4" s="10">
        <v>1</v>
      </c>
      <c r="I4" s="6"/>
      <c r="J4" s="6"/>
      <c r="K4" s="6">
        <v>58</v>
      </c>
      <c r="L4" s="6">
        <v>58</v>
      </c>
      <c r="M4" s="5">
        <f>L4*60%</f>
        <v>34.8</v>
      </c>
      <c r="N4" s="5">
        <v>76</v>
      </c>
      <c r="O4" s="5"/>
      <c r="P4" s="13">
        <f>N4*40%</f>
        <v>30.4</v>
      </c>
      <c r="Q4" s="13">
        <f>M4+P4</f>
        <v>65.2</v>
      </c>
      <c r="R4" s="5">
        <v>1</v>
      </c>
      <c r="S4" s="16" t="s">
        <v>24</v>
      </c>
    </row>
    <row r="5" ht="14.1" customHeight="1" spans="1:19">
      <c r="A5" s="5">
        <v>2</v>
      </c>
      <c r="B5" s="6"/>
      <c r="C5" s="7">
        <v>1812907010122</v>
      </c>
      <c r="D5" s="5" t="str">
        <f>REPLACE([1]Sheet1!A25,7,4,"****")</f>
        <v>511323****04084024</v>
      </c>
      <c r="E5" s="8" t="s">
        <v>22</v>
      </c>
      <c r="F5" s="6">
        <v>20181102</v>
      </c>
      <c r="G5" s="9" t="s">
        <v>23</v>
      </c>
      <c r="H5" s="10">
        <v>1</v>
      </c>
      <c r="I5" s="6"/>
      <c r="J5" s="6"/>
      <c r="K5" s="6">
        <v>50</v>
      </c>
      <c r="L5" s="6">
        <v>50</v>
      </c>
      <c r="M5" s="5">
        <f>L5*60%</f>
        <v>30</v>
      </c>
      <c r="N5" s="5">
        <v>59.33</v>
      </c>
      <c r="O5" s="5"/>
      <c r="P5" s="13">
        <f>N5*40%</f>
        <v>23.732</v>
      </c>
      <c r="Q5" s="13">
        <f>M5+P5</f>
        <v>53.732</v>
      </c>
      <c r="R5" s="5">
        <v>2</v>
      </c>
      <c r="S5" s="5"/>
    </row>
    <row r="6" ht="14.1" customHeight="1" spans="1:19">
      <c r="A6" s="5">
        <v>3</v>
      </c>
      <c r="B6" s="6" t="s">
        <v>25</v>
      </c>
      <c r="C6" s="7">
        <v>1812907010202</v>
      </c>
      <c r="D6" s="5" t="str">
        <f>REPLACE([1]Sheet1!A35,7,4,"****")</f>
        <v>511621****08294645</v>
      </c>
      <c r="E6" s="8" t="s">
        <v>26</v>
      </c>
      <c r="F6" s="6">
        <v>20181103</v>
      </c>
      <c r="G6" s="9" t="s">
        <v>23</v>
      </c>
      <c r="H6" s="10">
        <v>1</v>
      </c>
      <c r="I6" s="6"/>
      <c r="J6" s="6"/>
      <c r="K6" s="6">
        <v>45</v>
      </c>
      <c r="L6" s="6">
        <v>45</v>
      </c>
      <c r="M6" s="5">
        <f>L6*60%</f>
        <v>27</v>
      </c>
      <c r="N6" s="5">
        <v>73.67</v>
      </c>
      <c r="O6" s="5"/>
      <c r="P6" s="13">
        <f>N6*40%</f>
        <v>29.468</v>
      </c>
      <c r="Q6" s="13">
        <f>M6+P6</f>
        <v>56.468</v>
      </c>
      <c r="R6" s="5">
        <v>1</v>
      </c>
      <c r="S6" s="16" t="s">
        <v>24</v>
      </c>
    </row>
    <row r="7" ht="14.1" customHeight="1" spans="1:19">
      <c r="A7" s="5">
        <v>4</v>
      </c>
      <c r="B7" s="6"/>
      <c r="C7" s="7">
        <v>1812907010201</v>
      </c>
      <c r="D7" s="5" t="str">
        <f>REPLACE([1]Sheet1!A34,7,4,"****")</f>
        <v>511321****09082222</v>
      </c>
      <c r="E7" s="8" t="s">
        <v>26</v>
      </c>
      <c r="F7" s="6">
        <v>20181103</v>
      </c>
      <c r="G7" s="9" t="s">
        <v>23</v>
      </c>
      <c r="H7" s="10">
        <v>1</v>
      </c>
      <c r="I7" s="6"/>
      <c r="J7" s="6"/>
      <c r="K7" s="6">
        <v>47</v>
      </c>
      <c r="L7" s="6">
        <v>47</v>
      </c>
      <c r="M7" s="5">
        <f>L7*60%</f>
        <v>28.2</v>
      </c>
      <c r="N7" s="5">
        <v>60</v>
      </c>
      <c r="O7" s="5"/>
      <c r="P7" s="13">
        <f>N7*40%</f>
        <v>24</v>
      </c>
      <c r="Q7" s="13">
        <f>M7+P7</f>
        <v>52.2</v>
      </c>
      <c r="R7" s="5">
        <v>2</v>
      </c>
      <c r="S7" s="5"/>
    </row>
    <row r="8" ht="14.1" customHeight="1" spans="1:19">
      <c r="A8" s="5">
        <v>5</v>
      </c>
      <c r="B8" s="6"/>
      <c r="C8" s="7">
        <v>1812907010204</v>
      </c>
      <c r="D8" s="5" t="str">
        <f>REPLACE([1]Sheet1!A37,7,4,"****")</f>
        <v>612322****09070948</v>
      </c>
      <c r="E8" s="8" t="s">
        <v>26</v>
      </c>
      <c r="F8" s="6">
        <v>20181103</v>
      </c>
      <c r="G8" s="9" t="s">
        <v>23</v>
      </c>
      <c r="H8" s="10">
        <v>1</v>
      </c>
      <c r="I8" s="6"/>
      <c r="J8" s="6"/>
      <c r="K8" s="6">
        <v>49</v>
      </c>
      <c r="L8" s="6">
        <v>49</v>
      </c>
      <c r="M8" s="5">
        <f>L8*60%</f>
        <v>29.4</v>
      </c>
      <c r="N8" s="5">
        <v>51.33</v>
      </c>
      <c r="O8" s="5"/>
      <c r="P8" s="13">
        <f>N8*40%</f>
        <v>20.532</v>
      </c>
      <c r="Q8" s="13">
        <f>M8+P8</f>
        <v>49.932</v>
      </c>
      <c r="R8" s="5">
        <v>3</v>
      </c>
      <c r="S8" s="5"/>
    </row>
    <row r="9" ht="14.1" customHeight="1" spans="1:19">
      <c r="A9" s="5">
        <v>6</v>
      </c>
      <c r="B9" s="6" t="s">
        <v>27</v>
      </c>
      <c r="C9" s="7">
        <v>1812907010222</v>
      </c>
      <c r="D9" s="5" t="str">
        <f>REPLACE([1]Sheet1!A55,7,4,"****")</f>
        <v>513721****07010013</v>
      </c>
      <c r="E9" s="11" t="s">
        <v>28</v>
      </c>
      <c r="F9" s="6">
        <v>20181105</v>
      </c>
      <c r="G9" s="11" t="s">
        <v>29</v>
      </c>
      <c r="H9" s="10">
        <v>1</v>
      </c>
      <c r="I9" s="6"/>
      <c r="J9" s="6"/>
      <c r="K9" s="6">
        <v>66</v>
      </c>
      <c r="L9" s="6">
        <v>66</v>
      </c>
      <c r="M9" s="5">
        <f>L9*60%</f>
        <v>39.6</v>
      </c>
      <c r="N9" s="5">
        <v>84</v>
      </c>
      <c r="O9" s="5"/>
      <c r="P9" s="13">
        <f>N9*40%</f>
        <v>33.6</v>
      </c>
      <c r="Q9" s="13">
        <f>M9+P9</f>
        <v>73.2</v>
      </c>
      <c r="R9" s="5">
        <v>1</v>
      </c>
      <c r="S9" s="16" t="s">
        <v>24</v>
      </c>
    </row>
    <row r="10" ht="14.1" customHeight="1" spans="1:19">
      <c r="A10" s="5">
        <v>7</v>
      </c>
      <c r="B10" s="6"/>
      <c r="C10" s="7">
        <v>1812907010221</v>
      </c>
      <c r="D10" s="5" t="str">
        <f>REPLACE([1]Sheet1!A54,7,4,"****")</f>
        <v>510824****09274017</v>
      </c>
      <c r="E10" s="11" t="s">
        <v>28</v>
      </c>
      <c r="F10" s="6">
        <v>20181105</v>
      </c>
      <c r="G10" s="11" t="s">
        <v>29</v>
      </c>
      <c r="H10" s="10">
        <v>1</v>
      </c>
      <c r="I10" s="6"/>
      <c r="J10" s="6"/>
      <c r="K10" s="6">
        <v>44</v>
      </c>
      <c r="L10" s="6">
        <v>44</v>
      </c>
      <c r="M10" s="5">
        <f>L10*60%</f>
        <v>26.4</v>
      </c>
      <c r="N10" s="5">
        <v>88</v>
      </c>
      <c r="O10" s="5"/>
      <c r="P10" s="13">
        <f>N10*40%</f>
        <v>35.2</v>
      </c>
      <c r="Q10" s="13">
        <f>M10+P10</f>
        <v>61.6</v>
      </c>
      <c r="R10" s="5">
        <v>2</v>
      </c>
      <c r="S10" s="5"/>
    </row>
    <row r="11" ht="14.1" customHeight="1" spans="1:19">
      <c r="A11" s="5">
        <v>8</v>
      </c>
      <c r="B11" s="6"/>
      <c r="C11" s="7">
        <v>1812907010220</v>
      </c>
      <c r="D11" s="5" t="str">
        <f>REPLACE([1]Sheet1!A53,7,4,"****")</f>
        <v>510824****08248258</v>
      </c>
      <c r="E11" s="11" t="s">
        <v>28</v>
      </c>
      <c r="F11" s="6">
        <v>20181105</v>
      </c>
      <c r="G11" s="11" t="s">
        <v>29</v>
      </c>
      <c r="H11" s="10">
        <v>1</v>
      </c>
      <c r="I11" s="6"/>
      <c r="J11" s="6"/>
      <c r="K11" s="6">
        <v>46</v>
      </c>
      <c r="L11" s="6">
        <v>46</v>
      </c>
      <c r="M11" s="5">
        <f>L11*60%</f>
        <v>27.6</v>
      </c>
      <c r="N11" s="5">
        <v>72.67</v>
      </c>
      <c r="O11" s="5"/>
      <c r="P11" s="13">
        <f>N11*40%</f>
        <v>29.068</v>
      </c>
      <c r="Q11" s="13">
        <f>M11+P11</f>
        <v>56.668</v>
      </c>
      <c r="R11" s="5">
        <v>3</v>
      </c>
      <c r="S11" s="5"/>
    </row>
    <row r="12" ht="14.1" customHeight="1" spans="1:19">
      <c r="A12" s="5">
        <v>9</v>
      </c>
      <c r="B12" s="6" t="s">
        <v>30</v>
      </c>
      <c r="C12" s="7">
        <v>1812907010224</v>
      </c>
      <c r="D12" s="5" t="str">
        <f>REPLACE([1]Sheet1!A57,7,4,"****")</f>
        <v>510802****1113332x</v>
      </c>
      <c r="E12" s="8" t="s">
        <v>31</v>
      </c>
      <c r="F12" s="6">
        <v>20181109</v>
      </c>
      <c r="G12" s="9" t="s">
        <v>32</v>
      </c>
      <c r="H12" s="10">
        <v>4</v>
      </c>
      <c r="I12" s="6"/>
      <c r="J12" s="6"/>
      <c r="K12" s="6">
        <v>46</v>
      </c>
      <c r="L12" s="6">
        <v>46</v>
      </c>
      <c r="M12" s="5">
        <f>L12*60%</f>
        <v>27.6</v>
      </c>
      <c r="N12" s="5">
        <v>74.67</v>
      </c>
      <c r="O12" s="5"/>
      <c r="P12" s="13">
        <f>N12*40%</f>
        <v>29.868</v>
      </c>
      <c r="Q12" s="13">
        <f>M12+P12</f>
        <v>57.468</v>
      </c>
      <c r="R12" s="5">
        <v>1</v>
      </c>
      <c r="S12" s="16" t="s">
        <v>24</v>
      </c>
    </row>
    <row r="13" ht="14.1" customHeight="1" spans="1:19">
      <c r="A13" s="5">
        <v>10</v>
      </c>
      <c r="B13" s="6" t="s">
        <v>33</v>
      </c>
      <c r="C13" s="7">
        <v>1812907010227</v>
      </c>
      <c r="D13" s="5" t="str">
        <f>REPLACE([1]Sheet1!A60,7,4,"****")</f>
        <v>510812****05036310</v>
      </c>
      <c r="E13" s="8" t="s">
        <v>31</v>
      </c>
      <c r="F13" s="6">
        <v>20181109</v>
      </c>
      <c r="G13" s="9" t="s">
        <v>32</v>
      </c>
      <c r="H13" s="10">
        <v>4</v>
      </c>
      <c r="I13" s="6"/>
      <c r="J13" s="6"/>
      <c r="K13" s="6">
        <v>37</v>
      </c>
      <c r="L13" s="6">
        <v>37</v>
      </c>
      <c r="M13" s="5">
        <f>L13*60%</f>
        <v>22.2</v>
      </c>
      <c r="N13" s="5">
        <v>83.33</v>
      </c>
      <c r="O13" s="5"/>
      <c r="P13" s="13">
        <f>N13*40%</f>
        <v>33.332</v>
      </c>
      <c r="Q13" s="13">
        <f>M13+P13</f>
        <v>55.532</v>
      </c>
      <c r="R13" s="5">
        <v>2</v>
      </c>
      <c r="S13" s="16" t="s">
        <v>24</v>
      </c>
    </row>
    <row r="14" ht="14.1" customHeight="1" spans="1:19">
      <c r="A14" s="5">
        <v>11</v>
      </c>
      <c r="B14" s="6" t="s">
        <v>34</v>
      </c>
      <c r="C14" s="7">
        <v>1812907010301</v>
      </c>
      <c r="D14" s="5" t="str">
        <f>REPLACE([1]Sheet1!A64,7,4,"****")</f>
        <v>510824****0102793x</v>
      </c>
      <c r="E14" s="8" t="s">
        <v>31</v>
      </c>
      <c r="F14" s="6">
        <v>20181109</v>
      </c>
      <c r="G14" s="9" t="s">
        <v>32</v>
      </c>
      <c r="H14" s="10">
        <v>4</v>
      </c>
      <c r="I14" s="6"/>
      <c r="J14" s="6"/>
      <c r="K14" s="6">
        <v>39</v>
      </c>
      <c r="L14" s="6">
        <v>39</v>
      </c>
      <c r="M14" s="5">
        <f t="shared" ref="M14:M19" si="0">L14*60%</f>
        <v>23.4</v>
      </c>
      <c r="N14" s="5">
        <v>72.67</v>
      </c>
      <c r="O14" s="5"/>
      <c r="P14" s="13">
        <f t="shared" ref="P14:P19" si="1">N14*40%</f>
        <v>29.068</v>
      </c>
      <c r="Q14" s="13">
        <f t="shared" ref="Q14:Q19" si="2">M14+P14</f>
        <v>52.468</v>
      </c>
      <c r="R14" s="5">
        <v>3</v>
      </c>
      <c r="S14" s="16" t="s">
        <v>24</v>
      </c>
    </row>
    <row r="15" ht="14.1" customHeight="1" spans="1:19">
      <c r="A15" s="5">
        <v>12</v>
      </c>
      <c r="B15" s="6" t="s">
        <v>35</v>
      </c>
      <c r="C15" s="7">
        <v>1812907010226</v>
      </c>
      <c r="D15" s="5" t="str">
        <f>REPLACE([1]Sheet1!A59,7,4,"****")</f>
        <v>510811****11285322</v>
      </c>
      <c r="E15" s="8" t="s">
        <v>31</v>
      </c>
      <c r="F15" s="6">
        <v>20181109</v>
      </c>
      <c r="G15" s="9" t="s">
        <v>32</v>
      </c>
      <c r="H15" s="10">
        <v>4</v>
      </c>
      <c r="I15" s="6"/>
      <c r="J15" s="6"/>
      <c r="K15" s="6">
        <v>46</v>
      </c>
      <c r="L15" s="6">
        <v>46</v>
      </c>
      <c r="M15" s="5">
        <f t="shared" si="0"/>
        <v>27.6</v>
      </c>
      <c r="N15" s="5">
        <v>61.67</v>
      </c>
      <c r="O15" s="5"/>
      <c r="P15" s="13">
        <f t="shared" si="1"/>
        <v>24.668</v>
      </c>
      <c r="Q15" s="13">
        <f t="shared" si="2"/>
        <v>52.268</v>
      </c>
      <c r="R15" s="5">
        <v>4</v>
      </c>
      <c r="S15" s="16" t="s">
        <v>24</v>
      </c>
    </row>
    <row r="16" ht="14.1" customHeight="1" spans="1:19">
      <c r="A16" s="5">
        <v>13</v>
      </c>
      <c r="B16" s="6"/>
      <c r="C16" s="7">
        <v>1812907010228</v>
      </c>
      <c r="D16" s="5" t="str">
        <f>REPLACE([1]Sheet1!A61,7,4,"****")</f>
        <v>510822****01055269</v>
      </c>
      <c r="E16" s="8" t="s">
        <v>31</v>
      </c>
      <c r="F16" s="6">
        <v>20181109</v>
      </c>
      <c r="G16" s="9" t="s">
        <v>32</v>
      </c>
      <c r="H16" s="10">
        <v>4</v>
      </c>
      <c r="I16" s="6"/>
      <c r="J16" s="6"/>
      <c r="K16" s="6">
        <v>41</v>
      </c>
      <c r="L16" s="6">
        <v>41</v>
      </c>
      <c r="M16" s="5">
        <f t="shared" si="0"/>
        <v>24.6</v>
      </c>
      <c r="N16" s="5">
        <v>63.33</v>
      </c>
      <c r="O16" s="5"/>
      <c r="P16" s="13">
        <f t="shared" si="1"/>
        <v>25.332</v>
      </c>
      <c r="Q16" s="13">
        <f t="shared" si="2"/>
        <v>49.932</v>
      </c>
      <c r="R16" s="5">
        <v>5</v>
      </c>
      <c r="S16" s="5"/>
    </row>
    <row r="17" ht="14.1" customHeight="1" spans="1:19">
      <c r="A17" s="5">
        <v>14</v>
      </c>
      <c r="B17" s="6" t="s">
        <v>36</v>
      </c>
      <c r="C17" s="7">
        <v>1812907010410</v>
      </c>
      <c r="D17" s="5" t="str">
        <f>REPLACE([1]Sheet1!A103,7,4,"****")</f>
        <v>510802****06253323</v>
      </c>
      <c r="E17" s="11" t="s">
        <v>37</v>
      </c>
      <c r="F17" s="6">
        <v>20181113</v>
      </c>
      <c r="G17" s="11" t="s">
        <v>29</v>
      </c>
      <c r="H17" s="10">
        <v>3</v>
      </c>
      <c r="I17" s="6"/>
      <c r="J17" s="6"/>
      <c r="K17" s="6">
        <v>66</v>
      </c>
      <c r="L17" s="6">
        <v>66</v>
      </c>
      <c r="M17" s="5">
        <f t="shared" si="0"/>
        <v>39.6</v>
      </c>
      <c r="N17" s="5">
        <v>87.33</v>
      </c>
      <c r="O17" s="5"/>
      <c r="P17" s="13">
        <f t="shared" si="1"/>
        <v>34.932</v>
      </c>
      <c r="Q17" s="13">
        <f t="shared" si="2"/>
        <v>74.532</v>
      </c>
      <c r="R17" s="5">
        <v>1</v>
      </c>
      <c r="S17" s="16" t="s">
        <v>24</v>
      </c>
    </row>
    <row r="18" ht="14.1" customHeight="1" spans="1:19">
      <c r="A18" s="5">
        <v>15</v>
      </c>
      <c r="B18" s="6" t="s">
        <v>38</v>
      </c>
      <c r="C18" s="7">
        <v>1812907010325</v>
      </c>
      <c r="D18" s="5" t="str">
        <f>REPLACE([1]Sheet1!A88,7,4,"****")</f>
        <v>510802****0715172x</v>
      </c>
      <c r="E18" s="11" t="s">
        <v>37</v>
      </c>
      <c r="F18" s="6">
        <v>20181113</v>
      </c>
      <c r="G18" s="11" t="s">
        <v>29</v>
      </c>
      <c r="H18" s="10">
        <v>3</v>
      </c>
      <c r="I18" s="6"/>
      <c r="J18" s="6"/>
      <c r="K18" s="6">
        <v>48</v>
      </c>
      <c r="L18" s="6">
        <v>48</v>
      </c>
      <c r="M18" s="5">
        <f t="shared" si="0"/>
        <v>28.8</v>
      </c>
      <c r="N18" s="5">
        <v>84.33</v>
      </c>
      <c r="O18" s="5"/>
      <c r="P18" s="13">
        <f t="shared" si="1"/>
        <v>33.732</v>
      </c>
      <c r="Q18" s="13">
        <f t="shared" si="2"/>
        <v>62.532</v>
      </c>
      <c r="R18" s="5">
        <v>2</v>
      </c>
      <c r="S18" s="16" t="s">
        <v>24</v>
      </c>
    </row>
    <row r="19" ht="14.1" customHeight="1" spans="1:19">
      <c r="A19" s="5">
        <v>16</v>
      </c>
      <c r="B19" s="6" t="s">
        <v>39</v>
      </c>
      <c r="C19" s="7">
        <v>1812907010804</v>
      </c>
      <c r="D19" s="18" t="s">
        <v>40</v>
      </c>
      <c r="E19" s="11" t="s">
        <v>37</v>
      </c>
      <c r="F19" s="6">
        <v>20181113</v>
      </c>
      <c r="G19" s="11" t="s">
        <v>29</v>
      </c>
      <c r="H19" s="10">
        <v>3</v>
      </c>
      <c r="I19" s="6"/>
      <c r="J19" s="6"/>
      <c r="K19" s="6">
        <v>43</v>
      </c>
      <c r="L19" s="6">
        <v>43</v>
      </c>
      <c r="M19" s="5">
        <f t="shared" si="0"/>
        <v>25.8</v>
      </c>
      <c r="N19" s="5">
        <v>87.33</v>
      </c>
      <c r="O19" s="5"/>
      <c r="P19" s="13">
        <f t="shared" si="1"/>
        <v>34.932</v>
      </c>
      <c r="Q19" s="13">
        <f t="shared" si="2"/>
        <v>60.732</v>
      </c>
      <c r="R19" s="5">
        <v>3</v>
      </c>
      <c r="S19" s="16" t="s">
        <v>24</v>
      </c>
    </row>
    <row r="20" ht="14.1" customHeight="1" spans="1:19">
      <c r="A20" s="5">
        <v>17</v>
      </c>
      <c r="B20" s="6"/>
      <c r="C20" s="7">
        <v>1812907010606</v>
      </c>
      <c r="D20" s="5" t="str">
        <f>REPLACE([1]Sheet1!A159,7,4,"****")</f>
        <v>510821****01138320</v>
      </c>
      <c r="E20" s="11" t="s">
        <v>37</v>
      </c>
      <c r="F20" s="6">
        <v>20181113</v>
      </c>
      <c r="G20" s="11" t="s">
        <v>29</v>
      </c>
      <c r="H20" s="10">
        <v>3</v>
      </c>
      <c r="I20" s="6"/>
      <c r="J20" s="6"/>
      <c r="K20" s="6">
        <v>49</v>
      </c>
      <c r="L20" s="6">
        <v>49</v>
      </c>
      <c r="M20" s="5">
        <f>L20*60%</f>
        <v>29.4</v>
      </c>
      <c r="N20" s="5">
        <v>67.33</v>
      </c>
      <c r="O20" s="5"/>
      <c r="P20" s="13">
        <f>N20*40%</f>
        <v>26.932</v>
      </c>
      <c r="Q20" s="13">
        <f>M20+P20</f>
        <v>56.332</v>
      </c>
      <c r="R20" s="5">
        <v>4</v>
      </c>
      <c r="S20" s="16"/>
    </row>
    <row r="21" ht="14.1" customHeight="1" spans="1:19">
      <c r="A21" s="5">
        <v>18</v>
      </c>
      <c r="B21" s="6"/>
      <c r="C21" s="7">
        <v>1812907010412</v>
      </c>
      <c r="D21" s="5" t="str">
        <f>REPLACE([1]Sheet1!A105,7,4,"****")</f>
        <v>510802****09241325</v>
      </c>
      <c r="E21" s="11" t="s">
        <v>37</v>
      </c>
      <c r="F21" s="6">
        <v>20181113</v>
      </c>
      <c r="G21" s="11" t="s">
        <v>29</v>
      </c>
      <c r="H21" s="10">
        <v>3</v>
      </c>
      <c r="I21" s="6"/>
      <c r="J21" s="6"/>
      <c r="K21" s="6">
        <v>43</v>
      </c>
      <c r="L21" s="6">
        <v>43</v>
      </c>
      <c r="M21" s="5">
        <f>L21*60%</f>
        <v>25.8</v>
      </c>
      <c r="N21" s="5">
        <v>67.33</v>
      </c>
      <c r="O21" s="5"/>
      <c r="P21" s="13">
        <f>N21*40%</f>
        <v>26.932</v>
      </c>
      <c r="Q21" s="13">
        <f>M21+P21</f>
        <v>52.732</v>
      </c>
      <c r="R21" s="5">
        <v>5</v>
      </c>
      <c r="S21" s="5"/>
    </row>
    <row r="22" ht="14.1" customHeight="1" spans="1:19">
      <c r="A22" s="5">
        <v>19</v>
      </c>
      <c r="B22" s="6"/>
      <c r="C22" s="7">
        <v>1812907010430</v>
      </c>
      <c r="D22" s="5" t="str">
        <f>REPLACE([1]Sheet1!A123,7,4,"****")</f>
        <v>510812****0822632x</v>
      </c>
      <c r="E22" s="11" t="s">
        <v>37</v>
      </c>
      <c r="F22" s="6">
        <v>20181113</v>
      </c>
      <c r="G22" s="11" t="s">
        <v>29</v>
      </c>
      <c r="H22" s="10">
        <v>3</v>
      </c>
      <c r="I22" s="6"/>
      <c r="J22" s="6"/>
      <c r="K22" s="6">
        <v>45</v>
      </c>
      <c r="L22" s="6">
        <v>45</v>
      </c>
      <c r="M22" s="5">
        <f>L22*60%</f>
        <v>27</v>
      </c>
      <c r="N22" s="5">
        <v>61.33</v>
      </c>
      <c r="O22" s="5"/>
      <c r="P22" s="13">
        <f>N22*40%</f>
        <v>24.532</v>
      </c>
      <c r="Q22" s="13">
        <f>M22+P22</f>
        <v>51.532</v>
      </c>
      <c r="R22" s="5">
        <v>6</v>
      </c>
      <c r="S22" s="5"/>
    </row>
    <row r="23" ht="14.1" customHeight="1" spans="1:19">
      <c r="A23" s="5">
        <v>20</v>
      </c>
      <c r="B23" s="6"/>
      <c r="C23" s="7">
        <v>1812907010427</v>
      </c>
      <c r="D23" s="5" t="str">
        <f>REPLACE([1]Sheet1!A120,7,4,"****")</f>
        <v>510812****0918418x</v>
      </c>
      <c r="E23" s="11" t="s">
        <v>37</v>
      </c>
      <c r="F23" s="6">
        <v>20181113</v>
      </c>
      <c r="G23" s="11" t="s">
        <v>29</v>
      </c>
      <c r="H23" s="10">
        <v>3</v>
      </c>
      <c r="I23" s="6"/>
      <c r="J23" s="6"/>
      <c r="K23" s="6">
        <v>47</v>
      </c>
      <c r="L23" s="6">
        <v>47</v>
      </c>
      <c r="M23" s="5">
        <f>L23*60%</f>
        <v>28.2</v>
      </c>
      <c r="N23" s="5">
        <v>53</v>
      </c>
      <c r="O23" s="5"/>
      <c r="P23" s="13">
        <f>N23*40%</f>
        <v>21.2</v>
      </c>
      <c r="Q23" s="13">
        <f>M23+P23</f>
        <v>49.4</v>
      </c>
      <c r="R23" s="5">
        <v>7</v>
      </c>
      <c r="S23" s="5"/>
    </row>
    <row r="24" ht="14.1" customHeight="1" spans="1:19">
      <c r="A24" s="5">
        <v>21</v>
      </c>
      <c r="B24" s="6"/>
      <c r="C24" s="7">
        <v>1812907010611</v>
      </c>
      <c r="D24" s="5" t="str">
        <f>REPLACE([1]Sheet1!A164,7,4,"****")</f>
        <v>510821****08198422</v>
      </c>
      <c r="E24" s="11" t="s">
        <v>37</v>
      </c>
      <c r="F24" s="6">
        <v>20181113</v>
      </c>
      <c r="G24" s="11" t="s">
        <v>29</v>
      </c>
      <c r="H24" s="10">
        <v>3</v>
      </c>
      <c r="I24" s="6"/>
      <c r="J24" s="6"/>
      <c r="K24" s="6">
        <v>43</v>
      </c>
      <c r="L24" s="6">
        <v>43</v>
      </c>
      <c r="M24" s="5">
        <f>L24*60%</f>
        <v>25.8</v>
      </c>
      <c r="N24" s="5">
        <v>57</v>
      </c>
      <c r="O24" s="5"/>
      <c r="P24" s="13">
        <f>N24*40%</f>
        <v>22.8</v>
      </c>
      <c r="Q24" s="13">
        <f>M24+P24</f>
        <v>48.6</v>
      </c>
      <c r="R24" s="5">
        <v>8</v>
      </c>
      <c r="S24" s="5"/>
    </row>
    <row r="25" ht="14.1" customHeight="1" spans="1:19">
      <c r="A25" s="5">
        <v>22</v>
      </c>
      <c r="B25" s="6"/>
      <c r="C25" s="7">
        <v>1812907010612</v>
      </c>
      <c r="D25" s="5" t="str">
        <f>REPLACE([1]Sheet1!A165,7,4,"****")</f>
        <v>510821****10100922</v>
      </c>
      <c r="E25" s="11" t="s">
        <v>37</v>
      </c>
      <c r="F25" s="6">
        <v>20181113</v>
      </c>
      <c r="G25" s="11" t="s">
        <v>29</v>
      </c>
      <c r="H25" s="10">
        <v>3</v>
      </c>
      <c r="I25" s="6"/>
      <c r="J25" s="6"/>
      <c r="K25" s="6">
        <v>43</v>
      </c>
      <c r="L25" s="6">
        <v>43</v>
      </c>
      <c r="M25" s="5">
        <f>L25*60%</f>
        <v>25.8</v>
      </c>
      <c r="N25" s="5">
        <v>40.33</v>
      </c>
      <c r="O25" s="5"/>
      <c r="P25" s="13">
        <f>N25*40%</f>
        <v>16.132</v>
      </c>
      <c r="Q25" s="13">
        <f>M25+P25</f>
        <v>41.932</v>
      </c>
      <c r="R25" s="5">
        <v>9</v>
      </c>
      <c r="S25" s="5"/>
    </row>
    <row r="26" ht="14.1" customHeight="1" spans="1:19">
      <c r="A26" s="5">
        <v>23</v>
      </c>
      <c r="B26" s="6"/>
      <c r="C26" s="7">
        <v>1812907010528</v>
      </c>
      <c r="D26" s="5" t="str">
        <f>REPLACE([1]Sheet1!A151,7,4,"****")</f>
        <v>510821****08143723</v>
      </c>
      <c r="E26" s="11" t="s">
        <v>37</v>
      </c>
      <c r="F26" s="6">
        <v>20181113</v>
      </c>
      <c r="G26" s="11" t="s">
        <v>29</v>
      </c>
      <c r="H26" s="10">
        <v>3</v>
      </c>
      <c r="I26" s="6"/>
      <c r="J26" s="6"/>
      <c r="K26" s="6">
        <v>47</v>
      </c>
      <c r="L26" s="6">
        <v>47</v>
      </c>
      <c r="M26" s="5">
        <f>L26*60%</f>
        <v>28.2</v>
      </c>
      <c r="N26" s="5"/>
      <c r="O26" s="5"/>
      <c r="P26" s="13">
        <f>N26*40%</f>
        <v>0</v>
      </c>
      <c r="Q26" s="13">
        <f>M26+P26</f>
        <v>28.2</v>
      </c>
      <c r="R26" s="5">
        <v>10</v>
      </c>
      <c r="S26" s="5"/>
    </row>
    <row r="27" ht="14.1" customHeight="1" spans="1:19">
      <c r="A27" s="5">
        <v>24</v>
      </c>
      <c r="B27" s="6" t="s">
        <v>41</v>
      </c>
      <c r="C27" s="7">
        <v>1812907010914</v>
      </c>
      <c r="D27" s="5" t="str">
        <f>REPLACE([1]Sheet1!A257,7,4,"****")</f>
        <v>511381****12317883</v>
      </c>
      <c r="E27" s="8" t="s">
        <v>42</v>
      </c>
      <c r="F27" s="6">
        <v>20181114</v>
      </c>
      <c r="G27" s="9" t="s">
        <v>43</v>
      </c>
      <c r="H27" s="10">
        <v>2</v>
      </c>
      <c r="I27" s="6"/>
      <c r="J27" s="6"/>
      <c r="K27" s="6">
        <v>43</v>
      </c>
      <c r="L27" s="6">
        <v>43</v>
      </c>
      <c r="M27" s="5">
        <f t="shared" ref="M27:M51" si="3">L27*60%</f>
        <v>25.8</v>
      </c>
      <c r="N27" s="5">
        <v>69.33</v>
      </c>
      <c r="O27" s="5"/>
      <c r="P27" s="13">
        <f t="shared" ref="P27:P48" si="4">N27*40%</f>
        <v>27.732</v>
      </c>
      <c r="Q27" s="13">
        <f t="shared" ref="Q27:Q51" si="5">M27+P27</f>
        <v>53.532</v>
      </c>
      <c r="R27" s="5">
        <v>1</v>
      </c>
      <c r="S27" s="16" t="s">
        <v>24</v>
      </c>
    </row>
    <row r="28" ht="14.1" customHeight="1" spans="1:19">
      <c r="A28" s="5">
        <v>25</v>
      </c>
      <c r="B28" s="6" t="s">
        <v>44</v>
      </c>
      <c r="C28" s="7">
        <v>1812907010910</v>
      </c>
      <c r="D28" s="5" t="str">
        <f>REPLACE([1]Sheet1!A253,7,4,"****")</f>
        <v>510821****12127825</v>
      </c>
      <c r="E28" s="8" t="s">
        <v>42</v>
      </c>
      <c r="F28" s="6">
        <v>20181114</v>
      </c>
      <c r="G28" s="9" t="s">
        <v>43</v>
      </c>
      <c r="H28" s="10">
        <v>2</v>
      </c>
      <c r="I28" s="6"/>
      <c r="J28" s="6"/>
      <c r="K28" s="6">
        <v>41</v>
      </c>
      <c r="L28" s="6">
        <v>41</v>
      </c>
      <c r="M28" s="5">
        <f t="shared" si="3"/>
        <v>24.6</v>
      </c>
      <c r="N28" s="5">
        <v>70.67</v>
      </c>
      <c r="O28" s="5"/>
      <c r="P28" s="13">
        <f t="shared" si="4"/>
        <v>28.268</v>
      </c>
      <c r="Q28" s="13">
        <f t="shared" si="5"/>
        <v>52.868</v>
      </c>
      <c r="R28" s="5">
        <v>2</v>
      </c>
      <c r="S28" s="16" t="s">
        <v>24</v>
      </c>
    </row>
    <row r="29" ht="14.1" customHeight="1" spans="1:19">
      <c r="A29" s="5">
        <v>26</v>
      </c>
      <c r="B29" s="6"/>
      <c r="C29" s="7">
        <v>1812907010915</v>
      </c>
      <c r="D29" s="5" t="str">
        <f>REPLACE([1]Sheet1!A258,7,4,"****")</f>
        <v>513701****0916400x</v>
      </c>
      <c r="E29" s="8" t="s">
        <v>42</v>
      </c>
      <c r="F29" s="6">
        <v>20181114</v>
      </c>
      <c r="G29" s="9" t="s">
        <v>43</v>
      </c>
      <c r="H29" s="10">
        <v>2</v>
      </c>
      <c r="I29" s="6"/>
      <c r="J29" s="6"/>
      <c r="K29" s="6">
        <v>39</v>
      </c>
      <c r="L29" s="6">
        <v>39</v>
      </c>
      <c r="M29" s="5">
        <f t="shared" si="3"/>
        <v>23.4</v>
      </c>
      <c r="N29" s="5">
        <v>66.33</v>
      </c>
      <c r="O29" s="5"/>
      <c r="P29" s="13">
        <f t="shared" si="4"/>
        <v>26.532</v>
      </c>
      <c r="Q29" s="13">
        <f t="shared" si="5"/>
        <v>49.932</v>
      </c>
      <c r="R29" s="5">
        <v>3</v>
      </c>
      <c r="S29" s="5"/>
    </row>
    <row r="30" ht="14.1" customHeight="1" spans="1:19">
      <c r="A30" s="5">
        <v>27</v>
      </c>
      <c r="B30" s="6"/>
      <c r="C30" s="7">
        <v>1812907010913</v>
      </c>
      <c r="D30" s="5" t="str">
        <f>REPLACE([1]Sheet1!A256,7,4,"****")</f>
        <v>510824****03155385</v>
      </c>
      <c r="E30" s="8" t="s">
        <v>42</v>
      </c>
      <c r="F30" s="6">
        <v>20181114</v>
      </c>
      <c r="G30" s="9" t="s">
        <v>43</v>
      </c>
      <c r="H30" s="10">
        <v>2</v>
      </c>
      <c r="I30" s="6"/>
      <c r="J30" s="6"/>
      <c r="K30" s="6">
        <v>39</v>
      </c>
      <c r="L30" s="6">
        <v>39</v>
      </c>
      <c r="M30" s="5">
        <f t="shared" si="3"/>
        <v>23.4</v>
      </c>
      <c r="N30" s="5">
        <v>65.67</v>
      </c>
      <c r="O30" s="5"/>
      <c r="P30" s="13">
        <f t="shared" si="4"/>
        <v>26.268</v>
      </c>
      <c r="Q30" s="13">
        <f t="shared" si="5"/>
        <v>49.668</v>
      </c>
      <c r="R30" s="5">
        <v>4</v>
      </c>
      <c r="S30" s="5"/>
    </row>
    <row r="31" ht="14.1" customHeight="1" spans="1:19">
      <c r="A31" s="5">
        <v>28</v>
      </c>
      <c r="B31" s="6"/>
      <c r="C31" s="7">
        <v>1812907010918</v>
      </c>
      <c r="D31" s="5" t="str">
        <f>REPLACE([1]Sheet1!A261,7,4,"****")</f>
        <v>653124****12164611</v>
      </c>
      <c r="E31" s="8" t="s">
        <v>42</v>
      </c>
      <c r="F31" s="6">
        <v>20181114</v>
      </c>
      <c r="G31" s="9" t="s">
        <v>43</v>
      </c>
      <c r="H31" s="10">
        <v>2</v>
      </c>
      <c r="I31" s="14" t="s">
        <v>45</v>
      </c>
      <c r="J31" s="6">
        <v>2</v>
      </c>
      <c r="K31" s="6">
        <v>38</v>
      </c>
      <c r="L31" s="6">
        <v>40</v>
      </c>
      <c r="M31" s="5">
        <f t="shared" si="3"/>
        <v>24</v>
      </c>
      <c r="N31" s="5">
        <v>61</v>
      </c>
      <c r="O31" s="5"/>
      <c r="P31" s="13">
        <f t="shared" si="4"/>
        <v>24.4</v>
      </c>
      <c r="Q31" s="13">
        <f t="shared" si="5"/>
        <v>48.4</v>
      </c>
      <c r="R31" s="5">
        <v>5</v>
      </c>
      <c r="S31" s="5"/>
    </row>
    <row r="32" ht="14.1" customHeight="1" spans="1:19">
      <c r="A32" s="5">
        <v>29</v>
      </c>
      <c r="B32" s="6"/>
      <c r="C32" s="7">
        <v>1812907010909</v>
      </c>
      <c r="D32" s="5" t="str">
        <f>REPLACE([1]Sheet1!A252,7,4,"****")</f>
        <v>510812****02193627</v>
      </c>
      <c r="E32" s="8" t="s">
        <v>42</v>
      </c>
      <c r="F32" s="6">
        <v>20181114</v>
      </c>
      <c r="G32" s="9" t="s">
        <v>43</v>
      </c>
      <c r="H32" s="10">
        <v>2</v>
      </c>
      <c r="I32" s="6"/>
      <c r="J32" s="6"/>
      <c r="K32" s="6">
        <v>38</v>
      </c>
      <c r="L32" s="6">
        <v>38</v>
      </c>
      <c r="M32" s="5">
        <f t="shared" si="3"/>
        <v>22.8</v>
      </c>
      <c r="N32" s="5">
        <v>61.33</v>
      </c>
      <c r="O32" s="5"/>
      <c r="P32" s="13">
        <f t="shared" si="4"/>
        <v>24.532</v>
      </c>
      <c r="Q32" s="13">
        <f t="shared" si="5"/>
        <v>47.332</v>
      </c>
      <c r="R32" s="5">
        <v>6</v>
      </c>
      <c r="S32" s="5"/>
    </row>
    <row r="33" ht="14.1" customHeight="1" spans="1:19">
      <c r="A33" s="5">
        <v>30</v>
      </c>
      <c r="B33" s="6" t="s">
        <v>46</v>
      </c>
      <c r="C33" s="7">
        <v>1812907011015</v>
      </c>
      <c r="D33" s="5" t="str">
        <f>REPLACE([1]Sheet1!A288,7,4,"****")</f>
        <v>510821****0701564x</v>
      </c>
      <c r="E33" s="11" t="s">
        <v>37</v>
      </c>
      <c r="F33" s="6">
        <v>20181115</v>
      </c>
      <c r="G33" s="9" t="s">
        <v>43</v>
      </c>
      <c r="H33" s="10">
        <v>2</v>
      </c>
      <c r="I33" s="6"/>
      <c r="J33" s="6"/>
      <c r="K33" s="6">
        <v>50</v>
      </c>
      <c r="L33" s="6">
        <v>50</v>
      </c>
      <c r="M33" s="5">
        <f t="shared" si="3"/>
        <v>30</v>
      </c>
      <c r="N33" s="5">
        <v>83.33</v>
      </c>
      <c r="O33" s="5"/>
      <c r="P33" s="13">
        <f t="shared" si="4"/>
        <v>33.332</v>
      </c>
      <c r="Q33" s="13">
        <f t="shared" si="5"/>
        <v>63.332</v>
      </c>
      <c r="R33" s="5">
        <v>1</v>
      </c>
      <c r="S33" s="16" t="s">
        <v>24</v>
      </c>
    </row>
    <row r="34" ht="14.1" customHeight="1" spans="1:19">
      <c r="A34" s="5">
        <v>31</v>
      </c>
      <c r="B34" s="6" t="s">
        <v>47</v>
      </c>
      <c r="C34" s="7">
        <v>1812907010927</v>
      </c>
      <c r="D34" s="5" t="str">
        <f>REPLACE([1]Sheet1!A270,7,4,"****")</f>
        <v>510802****03062928</v>
      </c>
      <c r="E34" s="11" t="s">
        <v>37</v>
      </c>
      <c r="F34" s="6">
        <v>20181115</v>
      </c>
      <c r="G34" s="9" t="s">
        <v>43</v>
      </c>
      <c r="H34" s="10">
        <v>2</v>
      </c>
      <c r="I34" s="6"/>
      <c r="J34" s="6"/>
      <c r="K34" s="6">
        <v>45</v>
      </c>
      <c r="L34" s="6">
        <v>45</v>
      </c>
      <c r="M34" s="5">
        <f t="shared" si="3"/>
        <v>27</v>
      </c>
      <c r="N34" s="5">
        <v>87.33</v>
      </c>
      <c r="O34" s="5"/>
      <c r="P34" s="13">
        <f t="shared" si="4"/>
        <v>34.932</v>
      </c>
      <c r="Q34" s="13">
        <f t="shared" si="5"/>
        <v>61.932</v>
      </c>
      <c r="R34" s="5">
        <v>2</v>
      </c>
      <c r="S34" s="16" t="s">
        <v>24</v>
      </c>
    </row>
    <row r="35" ht="14.1" customHeight="1" spans="1:19">
      <c r="A35" s="5">
        <v>32</v>
      </c>
      <c r="B35" s="6"/>
      <c r="C35" s="7">
        <v>1812907011109</v>
      </c>
      <c r="D35" s="5" t="str">
        <f>REPLACE([1]Sheet1!A312,7,4,"****")</f>
        <v>612326****01036528</v>
      </c>
      <c r="E35" s="11" t="s">
        <v>37</v>
      </c>
      <c r="F35" s="6">
        <v>20181115</v>
      </c>
      <c r="G35" s="9" t="s">
        <v>43</v>
      </c>
      <c r="H35" s="10">
        <v>2</v>
      </c>
      <c r="I35" s="6"/>
      <c r="J35" s="6"/>
      <c r="K35" s="6">
        <v>42</v>
      </c>
      <c r="L35" s="6">
        <v>42</v>
      </c>
      <c r="M35" s="5">
        <f t="shared" si="3"/>
        <v>25.2</v>
      </c>
      <c r="N35" s="5">
        <v>70</v>
      </c>
      <c r="O35" s="5"/>
      <c r="P35" s="13">
        <f t="shared" si="4"/>
        <v>28</v>
      </c>
      <c r="Q35" s="13">
        <f t="shared" si="5"/>
        <v>53.2</v>
      </c>
      <c r="R35" s="5">
        <v>3</v>
      </c>
      <c r="S35" s="5"/>
    </row>
    <row r="36" ht="14.1" customHeight="1" spans="1:19">
      <c r="A36" s="5">
        <v>33</v>
      </c>
      <c r="B36" s="6"/>
      <c r="C36" s="7">
        <v>1812907011014</v>
      </c>
      <c r="D36" s="5" t="str">
        <f>REPLACE([1]Sheet1!A287,7,4,"****")</f>
        <v>510821****01290341</v>
      </c>
      <c r="E36" s="11" t="s">
        <v>37</v>
      </c>
      <c r="F36" s="6">
        <v>20181115</v>
      </c>
      <c r="G36" s="9" t="s">
        <v>43</v>
      </c>
      <c r="H36" s="10">
        <v>2</v>
      </c>
      <c r="I36" s="6"/>
      <c r="J36" s="6"/>
      <c r="K36" s="6">
        <v>42</v>
      </c>
      <c r="L36" s="6">
        <v>42</v>
      </c>
      <c r="M36" s="5">
        <f t="shared" si="3"/>
        <v>25.2</v>
      </c>
      <c r="N36" s="5">
        <v>66</v>
      </c>
      <c r="O36" s="5"/>
      <c r="P36" s="13">
        <f t="shared" si="4"/>
        <v>26.4</v>
      </c>
      <c r="Q36" s="13">
        <f t="shared" si="5"/>
        <v>51.6</v>
      </c>
      <c r="R36" s="5">
        <v>4</v>
      </c>
      <c r="S36" s="5"/>
    </row>
    <row r="37" ht="14.1" customHeight="1" spans="1:19">
      <c r="A37" s="5">
        <v>34</v>
      </c>
      <c r="B37" s="6"/>
      <c r="C37" s="7">
        <v>1812907011111</v>
      </c>
      <c r="D37" s="5" t="str">
        <f>REPLACE([1]Sheet1!A314,7,4,"****")</f>
        <v>612326****04101428</v>
      </c>
      <c r="E37" s="11" t="s">
        <v>37</v>
      </c>
      <c r="F37" s="6">
        <v>20181115</v>
      </c>
      <c r="G37" s="9" t="s">
        <v>43</v>
      </c>
      <c r="H37" s="10">
        <v>2</v>
      </c>
      <c r="I37" s="6"/>
      <c r="J37" s="6"/>
      <c r="K37" s="6">
        <v>42</v>
      </c>
      <c r="L37" s="6">
        <v>42</v>
      </c>
      <c r="M37" s="5">
        <f t="shared" si="3"/>
        <v>25.2</v>
      </c>
      <c r="N37" s="5">
        <v>62.67</v>
      </c>
      <c r="O37" s="5"/>
      <c r="P37" s="13">
        <f t="shared" si="4"/>
        <v>25.068</v>
      </c>
      <c r="Q37" s="13">
        <f t="shared" si="5"/>
        <v>50.268</v>
      </c>
      <c r="R37" s="5">
        <v>5</v>
      </c>
      <c r="S37" s="5"/>
    </row>
    <row r="38" ht="14.1" customHeight="1" spans="1:19">
      <c r="A38" s="5">
        <v>35</v>
      </c>
      <c r="B38" s="6"/>
      <c r="C38" s="7">
        <v>1812907011030</v>
      </c>
      <c r="D38" s="5" t="str">
        <f>REPLACE([1]Sheet1!A303,7,4,"****")</f>
        <v>510824****01181366</v>
      </c>
      <c r="E38" s="11" t="s">
        <v>37</v>
      </c>
      <c r="F38" s="6">
        <v>20181115</v>
      </c>
      <c r="G38" s="9" t="s">
        <v>43</v>
      </c>
      <c r="H38" s="10">
        <v>2</v>
      </c>
      <c r="I38" s="6"/>
      <c r="J38" s="6"/>
      <c r="K38" s="6">
        <v>45</v>
      </c>
      <c r="L38" s="6">
        <v>45</v>
      </c>
      <c r="M38" s="5">
        <f t="shared" si="3"/>
        <v>27</v>
      </c>
      <c r="N38" s="5">
        <v>50.67</v>
      </c>
      <c r="O38" s="5"/>
      <c r="P38" s="13">
        <f t="shared" si="4"/>
        <v>20.268</v>
      </c>
      <c r="Q38" s="13">
        <f t="shared" si="5"/>
        <v>47.268</v>
      </c>
      <c r="R38" s="5">
        <v>6</v>
      </c>
      <c r="S38" s="5"/>
    </row>
    <row r="39" ht="14.1" customHeight="1" spans="1:19">
      <c r="A39" s="5">
        <v>37</v>
      </c>
      <c r="B39" s="5" t="s">
        <v>48</v>
      </c>
      <c r="C39" s="12">
        <v>1812907011221</v>
      </c>
      <c r="D39" s="5" t="str">
        <f>REPLACE([1]Sheet1!A340,7,4,"****")</f>
        <v>510922****09153894</v>
      </c>
      <c r="E39" s="8" t="s">
        <v>49</v>
      </c>
      <c r="F39" s="5">
        <v>20181116</v>
      </c>
      <c r="G39" s="9" t="s">
        <v>50</v>
      </c>
      <c r="H39" s="10">
        <v>1</v>
      </c>
      <c r="I39" s="5"/>
      <c r="J39" s="5"/>
      <c r="K39" s="5">
        <v>64</v>
      </c>
      <c r="L39" s="5">
        <v>64</v>
      </c>
      <c r="M39" s="5">
        <f t="shared" si="3"/>
        <v>38.4</v>
      </c>
      <c r="N39" s="5">
        <v>80.2</v>
      </c>
      <c r="O39" s="5"/>
      <c r="P39" s="13">
        <f t="shared" si="4"/>
        <v>32.08</v>
      </c>
      <c r="Q39" s="13">
        <f t="shared" si="5"/>
        <v>70.48</v>
      </c>
      <c r="R39" s="5">
        <v>1</v>
      </c>
      <c r="S39" s="16" t="s">
        <v>24</v>
      </c>
    </row>
    <row r="40" ht="14.1" customHeight="1" spans="1:19">
      <c r="A40" s="5">
        <v>38</v>
      </c>
      <c r="B40" s="5"/>
      <c r="C40" s="12">
        <v>1812907011204</v>
      </c>
      <c r="D40" s="5" t="str">
        <f>REPLACE([1]Sheet1!A323,7,4,"****")</f>
        <v>510681****08315511</v>
      </c>
      <c r="E40" s="8" t="s">
        <v>49</v>
      </c>
      <c r="F40" s="5">
        <v>20181116</v>
      </c>
      <c r="G40" s="9" t="s">
        <v>50</v>
      </c>
      <c r="H40" s="10">
        <v>1</v>
      </c>
      <c r="I40" s="5"/>
      <c r="J40" s="5"/>
      <c r="K40" s="5">
        <v>62</v>
      </c>
      <c r="L40" s="5">
        <v>62</v>
      </c>
      <c r="M40" s="5">
        <f t="shared" si="3"/>
        <v>37.2</v>
      </c>
      <c r="N40" s="5">
        <v>82</v>
      </c>
      <c r="O40" s="5"/>
      <c r="P40" s="13">
        <f t="shared" si="4"/>
        <v>32.8</v>
      </c>
      <c r="Q40" s="13">
        <f t="shared" si="5"/>
        <v>70</v>
      </c>
      <c r="R40" s="5">
        <v>2</v>
      </c>
      <c r="S40" s="5"/>
    </row>
    <row r="41" ht="14.1" customHeight="1" spans="1:19">
      <c r="A41" s="5">
        <v>36</v>
      </c>
      <c r="B41" s="5"/>
      <c r="C41" s="12">
        <v>1812907011212</v>
      </c>
      <c r="D41" s="5" t="str">
        <f>REPLACE([1]Sheet1!A331,7,4,"****")</f>
        <v>510812****11155523</v>
      </c>
      <c r="E41" s="8" t="s">
        <v>49</v>
      </c>
      <c r="F41" s="5">
        <v>20181116</v>
      </c>
      <c r="G41" s="9" t="s">
        <v>50</v>
      </c>
      <c r="H41" s="10">
        <v>1</v>
      </c>
      <c r="I41" s="5"/>
      <c r="J41" s="5"/>
      <c r="K41" s="5">
        <v>67</v>
      </c>
      <c r="L41" s="5">
        <v>67</v>
      </c>
      <c r="M41" s="5">
        <f t="shared" si="3"/>
        <v>40.2</v>
      </c>
      <c r="N41" s="5">
        <v>69.8</v>
      </c>
      <c r="O41" s="5"/>
      <c r="P41" s="13">
        <f t="shared" si="4"/>
        <v>27.92</v>
      </c>
      <c r="Q41" s="13">
        <f t="shared" si="5"/>
        <v>68.12</v>
      </c>
      <c r="R41" s="5">
        <v>3</v>
      </c>
      <c r="S41" s="5"/>
    </row>
    <row r="42" ht="14.1" customHeight="1" spans="1:19">
      <c r="A42" s="5">
        <v>39</v>
      </c>
      <c r="B42" s="5"/>
      <c r="C42" s="12">
        <v>1812907011213</v>
      </c>
      <c r="D42" s="5" t="str">
        <f>REPLACE([1]Sheet1!A332,7,4,"****")</f>
        <v>510821****07200018</v>
      </c>
      <c r="E42" s="8" t="s">
        <v>49</v>
      </c>
      <c r="F42" s="5">
        <v>20181116</v>
      </c>
      <c r="G42" s="9" t="s">
        <v>50</v>
      </c>
      <c r="H42" s="10">
        <v>1</v>
      </c>
      <c r="I42" s="5"/>
      <c r="J42" s="5"/>
      <c r="K42" s="5">
        <v>62</v>
      </c>
      <c r="L42" s="5">
        <v>62</v>
      </c>
      <c r="M42" s="5">
        <f t="shared" si="3"/>
        <v>37.2</v>
      </c>
      <c r="N42" s="5">
        <v>77</v>
      </c>
      <c r="O42" s="5"/>
      <c r="P42" s="13">
        <f t="shared" si="4"/>
        <v>30.8</v>
      </c>
      <c r="Q42" s="13">
        <f t="shared" si="5"/>
        <v>68</v>
      </c>
      <c r="R42" s="5">
        <v>4</v>
      </c>
      <c r="S42" s="5"/>
    </row>
    <row r="43" ht="14.1" customHeight="1" spans="1:19">
      <c r="A43" s="5">
        <v>40</v>
      </c>
      <c r="B43" s="5" t="s">
        <v>51</v>
      </c>
      <c r="C43" s="12">
        <v>1812907011316</v>
      </c>
      <c r="D43" s="5" t="str">
        <f>REPLACE([1]Sheet1!A365,7,4,"****")</f>
        <v>510821****06143716</v>
      </c>
      <c r="E43" s="8" t="s">
        <v>52</v>
      </c>
      <c r="F43" s="5">
        <v>20181117</v>
      </c>
      <c r="G43" s="9" t="s">
        <v>53</v>
      </c>
      <c r="H43" s="10">
        <v>1</v>
      </c>
      <c r="I43" s="5"/>
      <c r="J43" s="5"/>
      <c r="K43" s="5">
        <v>67</v>
      </c>
      <c r="L43" s="5">
        <v>67</v>
      </c>
      <c r="M43" s="5">
        <f t="shared" si="3"/>
        <v>40.2</v>
      </c>
      <c r="N43" s="5">
        <v>83.6</v>
      </c>
      <c r="O43" s="5"/>
      <c r="P43" s="13">
        <f t="shared" si="4"/>
        <v>33.44</v>
      </c>
      <c r="Q43" s="13">
        <f t="shared" si="5"/>
        <v>73.64</v>
      </c>
      <c r="R43" s="5">
        <v>1</v>
      </c>
      <c r="S43" s="16" t="s">
        <v>24</v>
      </c>
    </row>
    <row r="44" ht="14.1" customHeight="1" spans="1:19">
      <c r="A44" s="5">
        <v>41</v>
      </c>
      <c r="B44" s="5"/>
      <c r="C44" s="12">
        <v>1812907011311</v>
      </c>
      <c r="D44" s="5" t="str">
        <f>REPLACE([1]Sheet1!A360,7,4,"****")</f>
        <v>510802****0409415x</v>
      </c>
      <c r="E44" s="8" t="s">
        <v>52</v>
      </c>
      <c r="F44" s="5">
        <v>20181117</v>
      </c>
      <c r="G44" s="9" t="s">
        <v>53</v>
      </c>
      <c r="H44" s="10">
        <v>1</v>
      </c>
      <c r="I44" s="5"/>
      <c r="J44" s="5"/>
      <c r="K44" s="5">
        <v>65</v>
      </c>
      <c r="L44" s="5">
        <v>65</v>
      </c>
      <c r="M44" s="5">
        <f t="shared" si="3"/>
        <v>39</v>
      </c>
      <c r="N44" s="5">
        <v>84.8</v>
      </c>
      <c r="O44" s="5"/>
      <c r="P44" s="13">
        <f t="shared" si="4"/>
        <v>33.92</v>
      </c>
      <c r="Q44" s="13">
        <f t="shared" si="5"/>
        <v>72.92</v>
      </c>
      <c r="R44" s="5">
        <v>2</v>
      </c>
      <c r="S44" s="5"/>
    </row>
    <row r="45" ht="14.1" customHeight="1" spans="1:19">
      <c r="A45" s="5">
        <v>42</v>
      </c>
      <c r="B45" s="5"/>
      <c r="C45" s="12">
        <v>1812907011325</v>
      </c>
      <c r="D45" s="5" t="str">
        <f>REPLACE([1]Sheet1!A374,7,4,"****")</f>
        <v>510921****07194823</v>
      </c>
      <c r="E45" s="8" t="s">
        <v>52</v>
      </c>
      <c r="F45" s="5">
        <v>20181117</v>
      </c>
      <c r="G45" s="9" t="s">
        <v>53</v>
      </c>
      <c r="H45" s="10">
        <v>1</v>
      </c>
      <c r="I45" s="5"/>
      <c r="J45" s="5"/>
      <c r="K45" s="5">
        <v>61</v>
      </c>
      <c r="L45" s="5">
        <v>61</v>
      </c>
      <c r="M45" s="5">
        <f t="shared" si="3"/>
        <v>36.6</v>
      </c>
      <c r="N45" s="5">
        <v>58.6</v>
      </c>
      <c r="O45" s="5"/>
      <c r="P45" s="13">
        <f t="shared" si="4"/>
        <v>23.44</v>
      </c>
      <c r="Q45" s="13">
        <f t="shared" si="5"/>
        <v>60.04</v>
      </c>
      <c r="R45" s="5">
        <v>3</v>
      </c>
      <c r="S45" s="5"/>
    </row>
    <row r="46" ht="14.1" customHeight="1" spans="1:19">
      <c r="A46" s="5">
        <v>43</v>
      </c>
      <c r="B46" s="5" t="s">
        <v>54</v>
      </c>
      <c r="C46" s="12">
        <v>1812907011412</v>
      </c>
      <c r="D46" s="5" t="str">
        <f>REPLACE([1]Sheet1!A391,7,4,"****")</f>
        <v>500229****10012970</v>
      </c>
      <c r="E46" s="8" t="s">
        <v>52</v>
      </c>
      <c r="F46" s="5">
        <v>20181118</v>
      </c>
      <c r="G46" s="9" t="s">
        <v>55</v>
      </c>
      <c r="H46" s="10">
        <v>1</v>
      </c>
      <c r="I46" s="5"/>
      <c r="J46" s="5"/>
      <c r="K46" s="5">
        <v>65</v>
      </c>
      <c r="L46" s="5">
        <v>65</v>
      </c>
      <c r="M46" s="5">
        <f t="shared" si="3"/>
        <v>39</v>
      </c>
      <c r="N46" s="5">
        <v>82.8</v>
      </c>
      <c r="O46" s="5"/>
      <c r="P46" s="13">
        <f t="shared" si="4"/>
        <v>33.12</v>
      </c>
      <c r="Q46" s="13">
        <f t="shared" si="5"/>
        <v>72.12</v>
      </c>
      <c r="R46" s="5">
        <v>1</v>
      </c>
      <c r="S46" s="16" t="s">
        <v>24</v>
      </c>
    </row>
    <row r="47" ht="14.1" customHeight="1" spans="1:19">
      <c r="A47" s="5">
        <v>45</v>
      </c>
      <c r="B47" s="5"/>
      <c r="C47" s="12">
        <v>1812907011727</v>
      </c>
      <c r="D47" s="5" t="str">
        <f>REPLACE([1]Sheet1!A496,7,4,"****")</f>
        <v>621202****09150028</v>
      </c>
      <c r="E47" s="8" t="s">
        <v>52</v>
      </c>
      <c r="F47" s="5">
        <v>20181118</v>
      </c>
      <c r="G47" s="9" t="s">
        <v>55</v>
      </c>
      <c r="H47" s="10">
        <v>1</v>
      </c>
      <c r="I47" s="5"/>
      <c r="J47" s="5"/>
      <c r="K47" s="5">
        <v>64</v>
      </c>
      <c r="L47" s="5">
        <v>64</v>
      </c>
      <c r="M47" s="5">
        <f t="shared" si="3"/>
        <v>38.4</v>
      </c>
      <c r="N47" s="5">
        <v>82.6</v>
      </c>
      <c r="O47" s="5"/>
      <c r="P47" s="13">
        <f t="shared" si="4"/>
        <v>33.04</v>
      </c>
      <c r="Q47" s="13">
        <f t="shared" si="5"/>
        <v>71.44</v>
      </c>
      <c r="R47" s="5">
        <v>2</v>
      </c>
      <c r="S47" s="5"/>
    </row>
    <row r="48" ht="14.1" customHeight="1" spans="1:19">
      <c r="A48" s="5">
        <v>44</v>
      </c>
      <c r="B48" s="5"/>
      <c r="C48" s="12">
        <v>1812907011618</v>
      </c>
      <c r="D48" s="5" t="str">
        <f>REPLACE([1]Sheet1!A457,7,4,"****")</f>
        <v>510823****11293026</v>
      </c>
      <c r="E48" s="8" t="s">
        <v>52</v>
      </c>
      <c r="F48" s="5">
        <v>20181118</v>
      </c>
      <c r="G48" s="9" t="s">
        <v>55</v>
      </c>
      <c r="H48" s="10">
        <v>1</v>
      </c>
      <c r="I48" s="5"/>
      <c r="J48" s="5"/>
      <c r="K48" s="5">
        <v>65</v>
      </c>
      <c r="L48" s="5">
        <v>65</v>
      </c>
      <c r="M48" s="5">
        <f t="shared" si="3"/>
        <v>39</v>
      </c>
      <c r="N48" s="5">
        <v>79.8</v>
      </c>
      <c r="O48" s="5"/>
      <c r="P48" s="13">
        <f t="shared" si="4"/>
        <v>31.92</v>
      </c>
      <c r="Q48" s="13">
        <f t="shared" si="5"/>
        <v>70.92</v>
      </c>
      <c r="R48" s="5">
        <v>3</v>
      </c>
      <c r="S48" s="5"/>
    </row>
    <row r="49" ht="14.1" customHeight="1" spans="1:19">
      <c r="A49" s="5">
        <v>46</v>
      </c>
      <c r="B49" s="5" t="s">
        <v>56</v>
      </c>
      <c r="C49" s="12">
        <v>1812907011902</v>
      </c>
      <c r="D49" s="5" t="str">
        <f>REPLACE([1]Sheet1!A531,7,4,"****")</f>
        <v>510824****03012382</v>
      </c>
      <c r="E49" s="8" t="s">
        <v>52</v>
      </c>
      <c r="F49" s="5">
        <v>20181120</v>
      </c>
      <c r="G49" s="9" t="s">
        <v>57</v>
      </c>
      <c r="H49" s="10">
        <v>1</v>
      </c>
      <c r="I49" s="5"/>
      <c r="J49" s="5"/>
      <c r="K49" s="5">
        <v>63</v>
      </c>
      <c r="L49" s="5">
        <v>63</v>
      </c>
      <c r="M49" s="5">
        <f t="shared" si="3"/>
        <v>37.8</v>
      </c>
      <c r="N49" s="5">
        <v>78.2</v>
      </c>
      <c r="O49" s="5">
        <v>72.8</v>
      </c>
      <c r="P49" s="13">
        <f>(N49*40%+O49*60%)*40%</f>
        <v>29.984</v>
      </c>
      <c r="Q49" s="13">
        <f t="shared" si="5"/>
        <v>67.784</v>
      </c>
      <c r="R49" s="5">
        <v>1</v>
      </c>
      <c r="S49" s="16" t="s">
        <v>24</v>
      </c>
    </row>
    <row r="50" ht="14.1" customHeight="1" spans="1:19">
      <c r="A50" s="5">
        <v>47</v>
      </c>
      <c r="B50" s="5"/>
      <c r="C50" s="12">
        <v>1812907011828</v>
      </c>
      <c r="D50" s="5" t="str">
        <f>REPLACE([1]Sheet1!A527,7,4,"****")</f>
        <v>510822****08290510</v>
      </c>
      <c r="E50" s="8" t="s">
        <v>52</v>
      </c>
      <c r="F50" s="5">
        <v>20181120</v>
      </c>
      <c r="G50" s="9" t="s">
        <v>57</v>
      </c>
      <c r="H50" s="10">
        <v>1</v>
      </c>
      <c r="I50" s="5"/>
      <c r="J50" s="5"/>
      <c r="K50" s="5">
        <v>56</v>
      </c>
      <c r="L50" s="5">
        <v>56</v>
      </c>
      <c r="M50" s="5">
        <f t="shared" si="3"/>
        <v>33.6</v>
      </c>
      <c r="N50" s="5">
        <v>84</v>
      </c>
      <c r="O50" s="5">
        <v>79.8</v>
      </c>
      <c r="P50" s="13">
        <f>(N50*40%+O50*60%)*40%</f>
        <v>32.592</v>
      </c>
      <c r="Q50" s="13">
        <f t="shared" si="5"/>
        <v>66.192</v>
      </c>
      <c r="R50" s="5">
        <v>2</v>
      </c>
      <c r="S50" s="5"/>
    </row>
    <row r="51" ht="14.1" customHeight="1" spans="1:19">
      <c r="A51" s="5">
        <v>48</v>
      </c>
      <c r="B51" s="5"/>
      <c r="C51" s="12">
        <v>1812907011827</v>
      </c>
      <c r="D51" s="5" t="str">
        <f>REPLACE([1]Sheet1!A526,7,4,"****")</f>
        <v>510812****02280069</v>
      </c>
      <c r="E51" s="8" t="s">
        <v>52</v>
      </c>
      <c r="F51" s="5">
        <v>20181120</v>
      </c>
      <c r="G51" s="9" t="s">
        <v>57</v>
      </c>
      <c r="H51" s="10">
        <v>1</v>
      </c>
      <c r="I51" s="15"/>
      <c r="J51" s="5"/>
      <c r="K51" s="5">
        <v>53</v>
      </c>
      <c r="L51" s="5">
        <v>53</v>
      </c>
      <c r="M51" s="5">
        <f t="shared" si="3"/>
        <v>31.8</v>
      </c>
      <c r="N51" s="5">
        <v>80.2</v>
      </c>
      <c r="O51" s="5">
        <v>76</v>
      </c>
      <c r="P51" s="13">
        <f>(N51*40%+O51*60%)*40%</f>
        <v>31.072</v>
      </c>
      <c r="Q51" s="13">
        <f t="shared" si="5"/>
        <v>62.872</v>
      </c>
      <c r="R51" s="5">
        <v>3</v>
      </c>
      <c r="S51" s="5"/>
    </row>
    <row r="52" customHeight="1" spans="19:19">
      <c r="S52" s="17"/>
    </row>
  </sheetData>
  <autoFilter ref="A3:S51">
    <sortState ref="A3:S51">
      <sortCondition ref="Q3" descending="1"/>
    </sortState>
    <extLst/>
  </autoFilter>
  <sortState ref="C3:K536">
    <sortCondition ref="C3:C536"/>
  </sortState>
  <mergeCells count="1">
    <mergeCell ref="A2:S2"/>
  </mergeCells>
  <pageMargins left="0.15625" right="0.15625" top="0.577777777777778" bottom="0.5" header="0.511805555555556" footer="0.2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1-4-广元12.9卫生公共基础考试-成绩单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2018-12-17T17:53:00Z</dcterms:created>
  <cp:lastPrinted>2018-12-18T02:41:00Z</cp:lastPrinted>
  <dcterms:modified xsi:type="dcterms:W3CDTF">2019-01-08T02:29:12Z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20</vt:lpwstr>
  </property>
</Properties>
</file>