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015"/>
  </bookViews>
  <sheets>
    <sheet name="1-4-广元12.9卫生公共基础考试-成绩单" sheetId="1" r:id="rId1"/>
  </sheets>
  <externalReferences>
    <externalReference r:id="rId2"/>
  </externalReferences>
  <definedNames>
    <definedName name="_xlnm._FilterDatabase" localSheetId="0" hidden="1">'1-4-广元12.9卫生公共基础考试-成绩单'!$A$3:$O$20</definedName>
    <definedName name="_xlnm.Print_Titles" localSheetId="0">'1-4-广元12.9卫生公共基础考试-成绩单'!$3:$3</definedName>
  </definedNames>
  <calcPr calcId="144525"/>
</workbook>
</file>

<file path=xl/sharedStrings.xml><?xml version="1.0" encoding="utf-8"?>
<sst xmlns="http://schemas.openxmlformats.org/spreadsheetml/2006/main" count="104" uniqueCount="65">
  <si>
    <t>附件：</t>
  </si>
  <si>
    <t>广元市利州区2018年下半年公开招聘事业单位工作人员拟聘名单</t>
  </si>
  <si>
    <t>序号</t>
  </si>
  <si>
    <t>姓名</t>
  </si>
  <si>
    <t>性别</t>
  </si>
  <si>
    <t>身份证号码</t>
  </si>
  <si>
    <t>单位名称</t>
  </si>
  <si>
    <t>主管部门</t>
  </si>
  <si>
    <t>毕业学院及专业</t>
  </si>
  <si>
    <t>笔试成绩</t>
  </si>
  <si>
    <t>加分后成绩</t>
  </si>
  <si>
    <t>笔试折合后成绩</t>
  </si>
  <si>
    <t>综合面试成绩</t>
  </si>
  <si>
    <t>技能测试</t>
  </si>
  <si>
    <t>面试折合后成绩</t>
  </si>
  <si>
    <t>总成绩</t>
  </si>
  <si>
    <t>名次</t>
  </si>
  <si>
    <t>备注</t>
  </si>
  <si>
    <t>何元林</t>
  </si>
  <si>
    <t>女</t>
  </si>
  <si>
    <t>利州区河西社区卫生服务中心</t>
  </si>
  <si>
    <t>广元市利州区卫生和计划生育局</t>
  </si>
  <si>
    <t>成都医学院医学检验技术</t>
  </si>
  <si>
    <t>刘志军</t>
  </si>
  <si>
    <t>男</t>
  </si>
  <si>
    <t>利州区第二人民医院</t>
  </si>
  <si>
    <t>四川中医药高等专科学校临床医学检验</t>
  </si>
  <si>
    <t>王薇</t>
  </si>
  <si>
    <t>利州区中医医院</t>
  </si>
  <si>
    <t>西南医科大学中西医临床</t>
  </si>
  <si>
    <t>王强</t>
  </si>
  <si>
    <t>四川中医药高等专科学校中医学</t>
  </si>
  <si>
    <t>文才</t>
  </si>
  <si>
    <t>成都中医药大学中西医临床医学</t>
  </si>
  <si>
    <t>魏霞</t>
  </si>
  <si>
    <t>成都中医药大学针灸推拿</t>
  </si>
  <si>
    <t>赵秀蓉</t>
  </si>
  <si>
    <t>成都中医药大学护理</t>
  </si>
  <si>
    <t>李涛涛</t>
  </si>
  <si>
    <t>成都医学院护理</t>
  </si>
  <si>
    <t>李燕</t>
  </si>
  <si>
    <t>510824****05244263</t>
  </si>
  <si>
    <t>侯宇芳</t>
  </si>
  <si>
    <t>利州区社区卫生服务中心</t>
  </si>
  <si>
    <t>成都中医药大学妇产科</t>
  </si>
  <si>
    <t>乔凤蓉</t>
  </si>
  <si>
    <t>山东协和学院临床医学</t>
  </si>
  <si>
    <t>张京京</t>
  </si>
  <si>
    <t>李玉</t>
  </si>
  <si>
    <t>税炜炜</t>
  </si>
  <si>
    <t>利州区公路养护段</t>
  </si>
  <si>
    <t>广元市利州区区交通运输局</t>
  </si>
  <si>
    <t>西华大学交通工程</t>
  </si>
  <si>
    <t>杜奇凇</t>
  </si>
  <si>
    <t>利州区环境卫生监察大队</t>
  </si>
  <si>
    <t>广元市利州区环境卫生管理局</t>
  </si>
  <si>
    <t>西华师范大学环境工程</t>
  </si>
  <si>
    <t>李习广</t>
  </si>
  <si>
    <t>利州区项目融资办公室</t>
  </si>
  <si>
    <t>广元市利州区人民政府</t>
  </si>
  <si>
    <t>重庆工商大学经济学</t>
  </si>
  <si>
    <t>吴艳</t>
  </si>
  <si>
    <t>利州区广播电视台</t>
  </si>
  <si>
    <t>广元市利州区文化广电新闻出版局</t>
  </si>
  <si>
    <t>浙江大学城市学院新闻学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</si>
</sst>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7">
          <cell r="A17" t="str">
            <v>510821199609279723</v>
          </cell>
        </row>
        <row r="55">
          <cell r="A55" t="str">
            <v>513721198507010013</v>
          </cell>
        </row>
        <row r="57">
          <cell r="A57" t="str">
            <v>51080219921113332x</v>
          </cell>
        </row>
        <row r="59">
          <cell r="A59" t="str">
            <v>510811199111285322</v>
          </cell>
        </row>
        <row r="60">
          <cell r="A60" t="str">
            <v>510812199005036310</v>
          </cell>
        </row>
        <row r="64">
          <cell r="A64" t="str">
            <v>51082419860102793x</v>
          </cell>
        </row>
        <row r="88">
          <cell r="A88" t="str">
            <v>51080219950715172x</v>
          </cell>
        </row>
        <row r="103">
          <cell r="A103" t="str">
            <v>510802199706253323</v>
          </cell>
        </row>
        <row r="257">
          <cell r="A257" t="str">
            <v>511381199212317883</v>
          </cell>
        </row>
        <row r="258">
          <cell r="A258" t="str">
            <v>51370119940916400x</v>
          </cell>
        </row>
        <row r="270">
          <cell r="A270" t="str">
            <v>510802199303062928</v>
          </cell>
        </row>
        <row r="288">
          <cell r="A288" t="str">
            <v>51082119940701564x</v>
          </cell>
        </row>
        <row r="340">
          <cell r="A340" t="str">
            <v>510922199109153894</v>
          </cell>
        </row>
        <row r="365">
          <cell r="A365" t="str">
            <v>510821199606143716</v>
          </cell>
        </row>
        <row r="391">
          <cell r="A391" t="str">
            <v>500229199110012970</v>
          </cell>
        </row>
        <row r="531">
          <cell r="A531" t="str">
            <v>510824199203012382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G15" sqref="G15"/>
    </sheetView>
  </sheetViews>
  <sheetFormatPr defaultColWidth="9" defaultRowHeight="26.25" customHeight="1"/>
  <cols>
    <col min="1" max="1" width="7.625" style="1" customWidth="1"/>
    <col min="2" max="3" width="9" style="1"/>
    <col min="4" max="4" width="21.5" style="2" customWidth="1"/>
    <col min="5" max="5" width="22.6666666666667" style="1" customWidth="1"/>
    <col min="6" max="6" width="25.75" style="1" customWidth="1"/>
    <col min="7" max="7" width="22.6666666666667" style="1" customWidth="1"/>
    <col min="8" max="8" width="8" style="1" customWidth="1"/>
    <col min="9" max="9" width="10.125" style="1" customWidth="1"/>
    <col min="10" max="10" width="14.2166666666667" style="1" customWidth="1"/>
    <col min="11" max="11" width="12.25" style="1" customWidth="1"/>
    <col min="12" max="12" width="8.875" style="1" customWidth="1"/>
    <col min="13" max="13" width="12.625" style="3" customWidth="1"/>
    <col min="14" max="14" width="8.625" style="3" customWidth="1"/>
    <col min="15" max="15" width="7.5" style="1" customWidth="1"/>
    <col min="16" max="16" width="12.875" style="1" customWidth="1"/>
    <col min="17" max="16384" width="9" style="1"/>
  </cols>
  <sheetData>
    <row r="1" ht="15" customHeight="1" spans="1:15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52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5"/>
    </row>
    <row r="3" ht="23.1" customHeight="1" spans="1:16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6" t="s">
        <v>14</v>
      </c>
      <c r="N3" s="16" t="s">
        <v>15</v>
      </c>
      <c r="O3" s="7" t="s">
        <v>16</v>
      </c>
      <c r="P3" s="17" t="s">
        <v>17</v>
      </c>
    </row>
    <row r="4" ht="25" customHeight="1" spans="1:16">
      <c r="A4" s="7">
        <v>1</v>
      </c>
      <c r="B4" s="8" t="s">
        <v>18</v>
      </c>
      <c r="C4" s="8" t="s">
        <v>19</v>
      </c>
      <c r="D4" s="7" t="str">
        <f>REPLACE([1]Sheet1!A17,7,4,"****")</f>
        <v>510821****09279723</v>
      </c>
      <c r="E4" s="10" t="s">
        <v>20</v>
      </c>
      <c r="F4" s="10" t="s">
        <v>21</v>
      </c>
      <c r="G4" s="10" t="s">
        <v>22</v>
      </c>
      <c r="H4" s="8">
        <v>58</v>
      </c>
      <c r="I4" s="8">
        <v>58</v>
      </c>
      <c r="J4" s="7">
        <f>I4*60%</f>
        <v>34.8</v>
      </c>
      <c r="K4" s="7">
        <v>76</v>
      </c>
      <c r="L4" s="7"/>
      <c r="M4" s="16">
        <f>K4*40%</f>
        <v>30.4</v>
      </c>
      <c r="N4" s="16">
        <f>J4+M4</f>
        <v>65.2</v>
      </c>
      <c r="O4" s="7">
        <v>1</v>
      </c>
      <c r="P4" s="17"/>
    </row>
    <row r="5" ht="25" customHeight="1" spans="1:16">
      <c r="A5" s="7">
        <v>2</v>
      </c>
      <c r="B5" s="8" t="s">
        <v>23</v>
      </c>
      <c r="C5" s="8" t="s">
        <v>24</v>
      </c>
      <c r="D5" s="7" t="str">
        <f>REPLACE([1]Sheet1!A55,7,4,"****")</f>
        <v>513721****07010013</v>
      </c>
      <c r="E5" s="11" t="s">
        <v>25</v>
      </c>
      <c r="F5" s="10" t="s">
        <v>21</v>
      </c>
      <c r="G5" s="11" t="s">
        <v>26</v>
      </c>
      <c r="H5" s="8">
        <v>66</v>
      </c>
      <c r="I5" s="8">
        <v>66</v>
      </c>
      <c r="J5" s="7">
        <f t="shared" ref="J5:J20" si="0">I5*60%</f>
        <v>39.6</v>
      </c>
      <c r="K5" s="7">
        <v>84</v>
      </c>
      <c r="L5" s="7"/>
      <c r="M5" s="16">
        <f t="shared" ref="M5:M19" si="1">K5*40%</f>
        <v>33.6</v>
      </c>
      <c r="N5" s="16">
        <f t="shared" ref="N5:N20" si="2">J5+M5</f>
        <v>73.2</v>
      </c>
      <c r="O5" s="7">
        <v>1</v>
      </c>
      <c r="P5" s="17"/>
    </row>
    <row r="6" ht="25" customHeight="1" spans="1:16">
      <c r="A6" s="7">
        <v>3</v>
      </c>
      <c r="B6" s="8" t="s">
        <v>27</v>
      </c>
      <c r="C6" s="8" t="s">
        <v>19</v>
      </c>
      <c r="D6" s="7" t="str">
        <f>REPLACE([1]Sheet1!A57,7,4,"****")</f>
        <v>510802****1113332x</v>
      </c>
      <c r="E6" s="10" t="s">
        <v>28</v>
      </c>
      <c r="F6" s="10" t="s">
        <v>21</v>
      </c>
      <c r="G6" s="10" t="s">
        <v>29</v>
      </c>
      <c r="H6" s="8">
        <v>46</v>
      </c>
      <c r="I6" s="8">
        <v>46</v>
      </c>
      <c r="J6" s="7">
        <f t="shared" si="0"/>
        <v>27.6</v>
      </c>
      <c r="K6" s="7">
        <v>74.67</v>
      </c>
      <c r="L6" s="7"/>
      <c r="M6" s="16">
        <f t="shared" si="1"/>
        <v>29.868</v>
      </c>
      <c r="N6" s="16">
        <f t="shared" si="2"/>
        <v>57.468</v>
      </c>
      <c r="O6" s="7">
        <v>1</v>
      </c>
      <c r="P6" s="17"/>
    </row>
    <row r="7" ht="25" customHeight="1" spans="1:16">
      <c r="A7" s="7">
        <v>4</v>
      </c>
      <c r="B7" s="8" t="s">
        <v>30</v>
      </c>
      <c r="C7" s="8" t="s">
        <v>24</v>
      </c>
      <c r="D7" s="7" t="str">
        <f>REPLACE([1]Sheet1!A60,7,4,"****")</f>
        <v>510812****05036310</v>
      </c>
      <c r="E7" s="10" t="s">
        <v>28</v>
      </c>
      <c r="F7" s="10" t="s">
        <v>21</v>
      </c>
      <c r="G7" s="10" t="s">
        <v>31</v>
      </c>
      <c r="H7" s="8">
        <v>37</v>
      </c>
      <c r="I7" s="8">
        <v>37</v>
      </c>
      <c r="J7" s="7">
        <f t="shared" si="0"/>
        <v>22.2</v>
      </c>
      <c r="K7" s="7">
        <v>83.33</v>
      </c>
      <c r="L7" s="7"/>
      <c r="M7" s="16">
        <f t="shared" si="1"/>
        <v>33.332</v>
      </c>
      <c r="N7" s="16">
        <f t="shared" si="2"/>
        <v>55.532</v>
      </c>
      <c r="O7" s="7">
        <v>2</v>
      </c>
      <c r="P7" s="17"/>
    </row>
    <row r="8" ht="25" customHeight="1" spans="1:16">
      <c r="A8" s="7">
        <v>5</v>
      </c>
      <c r="B8" s="8" t="s">
        <v>32</v>
      </c>
      <c r="C8" s="8" t="s">
        <v>24</v>
      </c>
      <c r="D8" s="7" t="str">
        <f>REPLACE([1]Sheet1!A64,7,4,"****")</f>
        <v>510824****0102793x</v>
      </c>
      <c r="E8" s="10" t="s">
        <v>28</v>
      </c>
      <c r="F8" s="10" t="s">
        <v>21</v>
      </c>
      <c r="G8" s="10" t="s">
        <v>33</v>
      </c>
      <c r="H8" s="8">
        <v>39</v>
      </c>
      <c r="I8" s="8">
        <v>39</v>
      </c>
      <c r="J8" s="7">
        <f t="shared" si="0"/>
        <v>23.4</v>
      </c>
      <c r="K8" s="7">
        <v>72.67</v>
      </c>
      <c r="L8" s="7"/>
      <c r="M8" s="16">
        <f t="shared" si="1"/>
        <v>29.068</v>
      </c>
      <c r="N8" s="16">
        <f t="shared" si="2"/>
        <v>52.468</v>
      </c>
      <c r="O8" s="7">
        <v>3</v>
      </c>
      <c r="P8" s="17"/>
    </row>
    <row r="9" ht="25" customHeight="1" spans="1:16">
      <c r="A9" s="7">
        <v>6</v>
      </c>
      <c r="B9" s="8" t="s">
        <v>34</v>
      </c>
      <c r="C9" s="8" t="s">
        <v>19</v>
      </c>
      <c r="D9" s="7" t="str">
        <f>REPLACE([1]Sheet1!A59,7,4,"****")</f>
        <v>510811****11285322</v>
      </c>
      <c r="E9" s="10" t="s">
        <v>28</v>
      </c>
      <c r="F9" s="10" t="s">
        <v>21</v>
      </c>
      <c r="G9" s="10" t="s">
        <v>35</v>
      </c>
      <c r="H9" s="8">
        <v>46</v>
      </c>
      <c r="I9" s="8">
        <v>46</v>
      </c>
      <c r="J9" s="7">
        <f t="shared" si="0"/>
        <v>27.6</v>
      </c>
      <c r="K9" s="7">
        <v>61.67</v>
      </c>
      <c r="L9" s="7"/>
      <c r="M9" s="16">
        <f t="shared" si="1"/>
        <v>24.668</v>
      </c>
      <c r="N9" s="16">
        <f t="shared" si="2"/>
        <v>52.268</v>
      </c>
      <c r="O9" s="7">
        <v>4</v>
      </c>
      <c r="P9" s="17"/>
    </row>
    <row r="10" ht="25" customHeight="1" spans="1:16">
      <c r="A10" s="7">
        <v>7</v>
      </c>
      <c r="B10" s="8" t="s">
        <v>36</v>
      </c>
      <c r="C10" s="8" t="s">
        <v>19</v>
      </c>
      <c r="D10" s="7" t="str">
        <f>REPLACE([1]Sheet1!A103,7,4,"****")</f>
        <v>510802****06253323</v>
      </c>
      <c r="E10" s="11" t="s">
        <v>25</v>
      </c>
      <c r="F10" s="10" t="s">
        <v>21</v>
      </c>
      <c r="G10" s="11" t="s">
        <v>37</v>
      </c>
      <c r="H10" s="8">
        <v>66</v>
      </c>
      <c r="I10" s="8">
        <v>66</v>
      </c>
      <c r="J10" s="7">
        <f t="shared" si="0"/>
        <v>39.6</v>
      </c>
      <c r="K10" s="7">
        <v>87.33</v>
      </c>
      <c r="L10" s="7"/>
      <c r="M10" s="16">
        <f t="shared" si="1"/>
        <v>34.932</v>
      </c>
      <c r="N10" s="16">
        <f t="shared" si="2"/>
        <v>74.532</v>
      </c>
      <c r="O10" s="7">
        <v>1</v>
      </c>
      <c r="P10" s="17"/>
    </row>
    <row r="11" ht="25" customHeight="1" spans="1:16">
      <c r="A11" s="7">
        <v>8</v>
      </c>
      <c r="B11" s="8" t="s">
        <v>38</v>
      </c>
      <c r="C11" s="8" t="s">
        <v>19</v>
      </c>
      <c r="D11" s="7" t="str">
        <f>REPLACE([1]Sheet1!A88,7,4,"****")</f>
        <v>510802****0715172x</v>
      </c>
      <c r="E11" s="11" t="s">
        <v>25</v>
      </c>
      <c r="F11" s="10" t="s">
        <v>21</v>
      </c>
      <c r="G11" s="11" t="s">
        <v>39</v>
      </c>
      <c r="H11" s="8">
        <v>48</v>
      </c>
      <c r="I11" s="8">
        <v>48</v>
      </c>
      <c r="J11" s="7">
        <f t="shared" si="0"/>
        <v>28.8</v>
      </c>
      <c r="K11" s="7">
        <v>84.33</v>
      </c>
      <c r="L11" s="7"/>
      <c r="M11" s="16">
        <f t="shared" si="1"/>
        <v>33.732</v>
      </c>
      <c r="N11" s="16">
        <f t="shared" si="2"/>
        <v>62.532</v>
      </c>
      <c r="O11" s="7">
        <v>2</v>
      </c>
      <c r="P11" s="17"/>
    </row>
    <row r="12" ht="25" customHeight="1" spans="1:16">
      <c r="A12" s="7">
        <v>9</v>
      </c>
      <c r="B12" s="8" t="s">
        <v>40</v>
      </c>
      <c r="C12" s="8" t="s">
        <v>19</v>
      </c>
      <c r="D12" s="19" t="s">
        <v>41</v>
      </c>
      <c r="E12" s="11" t="s">
        <v>25</v>
      </c>
      <c r="F12" s="10" t="s">
        <v>21</v>
      </c>
      <c r="G12" s="11" t="s">
        <v>37</v>
      </c>
      <c r="H12" s="8">
        <v>43</v>
      </c>
      <c r="I12" s="8">
        <v>43</v>
      </c>
      <c r="J12" s="7">
        <f t="shared" si="0"/>
        <v>25.8</v>
      </c>
      <c r="K12" s="7">
        <v>87.33</v>
      </c>
      <c r="L12" s="7"/>
      <c r="M12" s="16">
        <f t="shared" si="1"/>
        <v>34.932</v>
      </c>
      <c r="N12" s="16">
        <f t="shared" si="2"/>
        <v>60.732</v>
      </c>
      <c r="O12" s="7">
        <v>3</v>
      </c>
      <c r="P12" s="17"/>
    </row>
    <row r="13" ht="25" customHeight="1" spans="1:16">
      <c r="A13" s="7">
        <v>10</v>
      </c>
      <c r="B13" s="8" t="s">
        <v>42</v>
      </c>
      <c r="C13" s="8" t="s">
        <v>19</v>
      </c>
      <c r="D13" s="7" t="str">
        <f>REPLACE([1]Sheet1!A257,7,4,"****")</f>
        <v>511381****12317883</v>
      </c>
      <c r="E13" s="10" t="s">
        <v>43</v>
      </c>
      <c r="F13" s="10" t="s">
        <v>21</v>
      </c>
      <c r="G13" s="10" t="s">
        <v>44</v>
      </c>
      <c r="H13" s="8">
        <v>43</v>
      </c>
      <c r="I13" s="8">
        <v>43</v>
      </c>
      <c r="J13" s="7">
        <f t="shared" si="0"/>
        <v>25.8</v>
      </c>
      <c r="K13" s="7">
        <v>69.33</v>
      </c>
      <c r="L13" s="7"/>
      <c r="M13" s="16">
        <f t="shared" si="1"/>
        <v>27.732</v>
      </c>
      <c r="N13" s="16">
        <f t="shared" si="2"/>
        <v>53.532</v>
      </c>
      <c r="O13" s="7">
        <v>1</v>
      </c>
      <c r="P13" s="17"/>
    </row>
    <row r="14" ht="25" customHeight="1" spans="1:16">
      <c r="A14" s="7">
        <v>11</v>
      </c>
      <c r="B14" s="12" t="s">
        <v>45</v>
      </c>
      <c r="C14" s="12" t="s">
        <v>19</v>
      </c>
      <c r="D14" s="13" t="str">
        <f>REPLACE([1]Sheet1!A258,7,4,"****")</f>
        <v>513701****0916400x</v>
      </c>
      <c r="E14" s="14" t="s">
        <v>43</v>
      </c>
      <c r="F14" s="10" t="s">
        <v>21</v>
      </c>
      <c r="G14" s="14" t="s">
        <v>46</v>
      </c>
      <c r="H14" s="12">
        <v>39</v>
      </c>
      <c r="I14" s="12">
        <v>39</v>
      </c>
      <c r="J14" s="13">
        <f t="shared" si="0"/>
        <v>23.4</v>
      </c>
      <c r="K14" s="13">
        <v>66.33</v>
      </c>
      <c r="L14" s="13"/>
      <c r="M14" s="18">
        <f t="shared" si="1"/>
        <v>26.532</v>
      </c>
      <c r="N14" s="18">
        <f t="shared" si="2"/>
        <v>49.932</v>
      </c>
      <c r="O14" s="13">
        <v>3</v>
      </c>
      <c r="P14" s="17"/>
    </row>
    <row r="15" ht="25" customHeight="1" spans="1:16">
      <c r="A15" s="7">
        <v>12</v>
      </c>
      <c r="B15" s="8" t="s">
        <v>47</v>
      </c>
      <c r="C15" s="8" t="s">
        <v>19</v>
      </c>
      <c r="D15" s="7" t="str">
        <f>REPLACE([1]Sheet1!A288,7,4,"****")</f>
        <v>510821****0701564x</v>
      </c>
      <c r="E15" s="10" t="s">
        <v>43</v>
      </c>
      <c r="F15" s="10" t="s">
        <v>21</v>
      </c>
      <c r="G15" s="10" t="s">
        <v>37</v>
      </c>
      <c r="H15" s="8">
        <v>50</v>
      </c>
      <c r="I15" s="8">
        <v>50</v>
      </c>
      <c r="J15" s="7">
        <f t="shared" si="0"/>
        <v>30</v>
      </c>
      <c r="K15" s="7">
        <v>83.33</v>
      </c>
      <c r="L15" s="7"/>
      <c r="M15" s="16">
        <f t="shared" si="1"/>
        <v>33.332</v>
      </c>
      <c r="N15" s="16">
        <f t="shared" si="2"/>
        <v>63.332</v>
      </c>
      <c r="O15" s="7">
        <v>1</v>
      </c>
      <c r="P15" s="17"/>
    </row>
    <row r="16" ht="25" customHeight="1" spans="1:16">
      <c r="A16" s="7">
        <v>13</v>
      </c>
      <c r="B16" s="8" t="s">
        <v>48</v>
      </c>
      <c r="C16" s="8" t="s">
        <v>19</v>
      </c>
      <c r="D16" s="7" t="str">
        <f>REPLACE([1]Sheet1!A270,7,4,"****")</f>
        <v>510802****03062928</v>
      </c>
      <c r="E16" s="10" t="s">
        <v>43</v>
      </c>
      <c r="F16" s="10" t="s">
        <v>21</v>
      </c>
      <c r="G16" s="10" t="s">
        <v>39</v>
      </c>
      <c r="H16" s="8">
        <v>45</v>
      </c>
      <c r="I16" s="8">
        <v>45</v>
      </c>
      <c r="J16" s="7">
        <f t="shared" si="0"/>
        <v>27</v>
      </c>
      <c r="K16" s="7">
        <v>87.33</v>
      </c>
      <c r="L16" s="7"/>
      <c r="M16" s="16">
        <f t="shared" si="1"/>
        <v>34.932</v>
      </c>
      <c r="N16" s="16">
        <f t="shared" si="2"/>
        <v>61.932</v>
      </c>
      <c r="O16" s="7">
        <v>2</v>
      </c>
      <c r="P16" s="17"/>
    </row>
    <row r="17" ht="25" customHeight="1" spans="1:16">
      <c r="A17" s="7">
        <v>14</v>
      </c>
      <c r="B17" s="7" t="s">
        <v>49</v>
      </c>
      <c r="C17" s="7" t="s">
        <v>24</v>
      </c>
      <c r="D17" s="7" t="str">
        <f>REPLACE([1]Sheet1!A340,7,4,"****")</f>
        <v>510922****09153894</v>
      </c>
      <c r="E17" s="10" t="s">
        <v>50</v>
      </c>
      <c r="F17" s="10" t="s">
        <v>51</v>
      </c>
      <c r="G17" s="10" t="s">
        <v>52</v>
      </c>
      <c r="H17" s="7">
        <v>64</v>
      </c>
      <c r="I17" s="7">
        <v>64</v>
      </c>
      <c r="J17" s="7">
        <f t="shared" si="0"/>
        <v>38.4</v>
      </c>
      <c r="K17" s="7">
        <v>80.2</v>
      </c>
      <c r="L17" s="7"/>
      <c r="M17" s="16">
        <f t="shared" si="1"/>
        <v>32.08</v>
      </c>
      <c r="N17" s="16">
        <f t="shared" si="2"/>
        <v>70.48</v>
      </c>
      <c r="O17" s="7">
        <v>1</v>
      </c>
      <c r="P17" s="17"/>
    </row>
    <row r="18" ht="25" customHeight="1" spans="1:16">
      <c r="A18" s="7">
        <v>15</v>
      </c>
      <c r="B18" s="7" t="s">
        <v>53</v>
      </c>
      <c r="C18" s="7" t="s">
        <v>24</v>
      </c>
      <c r="D18" s="7" t="str">
        <f>REPLACE([1]Sheet1!A365,7,4,"****")</f>
        <v>510821****06143716</v>
      </c>
      <c r="E18" s="10" t="s">
        <v>54</v>
      </c>
      <c r="F18" s="10" t="s">
        <v>55</v>
      </c>
      <c r="G18" s="10" t="s">
        <v>56</v>
      </c>
      <c r="H18" s="7">
        <v>67</v>
      </c>
      <c r="I18" s="7">
        <v>67</v>
      </c>
      <c r="J18" s="7">
        <f t="shared" si="0"/>
        <v>40.2</v>
      </c>
      <c r="K18" s="7">
        <v>83.6</v>
      </c>
      <c r="L18" s="7"/>
      <c r="M18" s="16">
        <f t="shared" si="1"/>
        <v>33.44</v>
      </c>
      <c r="N18" s="16">
        <f t="shared" si="2"/>
        <v>73.64</v>
      </c>
      <c r="O18" s="7">
        <v>1</v>
      </c>
      <c r="P18" s="17"/>
    </row>
    <row r="19" ht="25" customHeight="1" spans="1:16">
      <c r="A19" s="7">
        <v>16</v>
      </c>
      <c r="B19" s="7" t="s">
        <v>57</v>
      </c>
      <c r="C19" s="7" t="s">
        <v>24</v>
      </c>
      <c r="D19" s="7" t="str">
        <f>REPLACE([1]Sheet1!A391,7,4,"****")</f>
        <v>500229****10012970</v>
      </c>
      <c r="E19" s="10" t="s">
        <v>58</v>
      </c>
      <c r="F19" s="10" t="s">
        <v>59</v>
      </c>
      <c r="G19" s="10" t="s">
        <v>60</v>
      </c>
      <c r="H19" s="7">
        <v>65</v>
      </c>
      <c r="I19" s="7">
        <v>65</v>
      </c>
      <c r="J19" s="7">
        <f t="shared" si="0"/>
        <v>39</v>
      </c>
      <c r="K19" s="7">
        <v>82.8</v>
      </c>
      <c r="L19" s="7"/>
      <c r="M19" s="16">
        <f t="shared" si="1"/>
        <v>33.12</v>
      </c>
      <c r="N19" s="16">
        <f t="shared" si="2"/>
        <v>72.12</v>
      </c>
      <c r="O19" s="7">
        <v>1</v>
      </c>
      <c r="P19" s="17"/>
    </row>
    <row r="20" ht="25" customHeight="1" spans="1:16">
      <c r="A20" s="7">
        <v>17</v>
      </c>
      <c r="B20" s="7" t="s">
        <v>61</v>
      </c>
      <c r="C20" s="7" t="s">
        <v>19</v>
      </c>
      <c r="D20" s="7" t="str">
        <f>REPLACE([1]Sheet1!A531,7,4,"****")</f>
        <v>510824****03012382</v>
      </c>
      <c r="E20" s="10" t="s">
        <v>62</v>
      </c>
      <c r="F20" s="10" t="s">
        <v>63</v>
      </c>
      <c r="G20" s="10" t="s">
        <v>64</v>
      </c>
      <c r="H20" s="7">
        <v>63</v>
      </c>
      <c r="I20" s="7">
        <v>63</v>
      </c>
      <c r="J20" s="7">
        <f t="shared" si="0"/>
        <v>37.8</v>
      </c>
      <c r="K20" s="7">
        <v>78.2</v>
      </c>
      <c r="L20" s="7">
        <v>72.8</v>
      </c>
      <c r="M20" s="16">
        <f>(K20*40%+L20*60%)*40%</f>
        <v>29.984</v>
      </c>
      <c r="N20" s="16">
        <f t="shared" si="2"/>
        <v>67.784</v>
      </c>
      <c r="O20" s="7">
        <v>1</v>
      </c>
      <c r="P20" s="17"/>
    </row>
  </sheetData>
  <autoFilter ref="A3:O20">
    <sortState ref="A3:O20">
      <sortCondition ref="N3" descending="1"/>
    </sortState>
    <extLst/>
  </autoFilter>
  <mergeCells count="2">
    <mergeCell ref="B1:O1"/>
    <mergeCell ref="A2:P2"/>
  </mergeCells>
  <pageMargins left="0.15625" right="0.15625" top="0.577777777777778" bottom="0.5" header="0.511805555555556" footer="0.2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1-4-广元12.9卫生公共基础考试-成绩单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2018-12-17T17:53:00Z</dcterms:created>
  <cp:lastPrinted>2018-12-18T02:41:00Z</cp:lastPrinted>
  <dcterms:modified xsi:type="dcterms:W3CDTF">2019-04-10T02:20:37Z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20</vt:lpwstr>
  </property>
</Properties>
</file>