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</sheets>
  <definedNames>
    <definedName name="_xlnm._FilterDatabase" localSheetId="0" hidden="1">Sheet1!$F$14:$F$17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<sst xmlns="http://schemas.openxmlformats.org/spreadsheetml/2006/main" count="209" uniqueCount="110">
  <si>
    <t>附件1</t>
  </si>
  <si>
    <t>2023年职业技能培训补贴拟拨付明细表</t>
  </si>
  <si>
    <t>序号</t>
  </si>
  <si>
    <t>申请单位名称</t>
  </si>
  <si>
    <t>申请补贴项目</t>
  </si>
  <si>
    <t>申请补贴人数</t>
  </si>
  <si>
    <t>培训的内容</t>
  </si>
  <si>
    <t>培训时间</t>
  </si>
  <si>
    <t>培训后实现就业</t>
  </si>
  <si>
    <t>培训后未就业</t>
  </si>
  <si>
    <t>申报补贴金额（元）</t>
  </si>
  <si>
    <t>备注</t>
  </si>
  <si>
    <t>补贴人数</t>
  </si>
  <si>
    <t>补贴标准
(元/人)</t>
  </si>
  <si>
    <t>补贴金额
(元)</t>
  </si>
  <si>
    <t>广元市经贸职业培训学校</t>
  </si>
  <si>
    <t>职业技能培训补贴</t>
  </si>
  <si>
    <t>起重装卸机械操作工</t>
  </si>
  <si>
    <t>2023/4/6-2023/4/25</t>
  </si>
  <si>
    <t>家畜（禽）疫病防治</t>
  </si>
  <si>
    <t>2023/7/18-2023/7/20</t>
  </si>
  <si>
    <t>鸡饲养</t>
  </si>
  <si>
    <t>2023/11/17-2023/11/21</t>
  </si>
  <si>
    <t>桃树栽培</t>
  </si>
  <si>
    <t>2023/12/15-2023/12/19</t>
  </si>
  <si>
    <t>2023/12/21-2023/12/25</t>
  </si>
  <si>
    <t>猪饲养</t>
  </si>
  <si>
    <t>2023/12/6-2023/12/10</t>
  </si>
  <si>
    <t>2023/12/10-2023/12/29</t>
  </si>
  <si>
    <t>2023/11/29-2023/12/3</t>
  </si>
  <si>
    <t>2023/6/13-2023/6/15</t>
  </si>
  <si>
    <t>广元市广泰职业培训学校</t>
  </si>
  <si>
    <t>工程建设领域劳资管理</t>
  </si>
  <si>
    <t>2023/11/11-2023/11/15</t>
  </si>
  <si>
    <t>2023/11/6-2023/11/10</t>
  </si>
  <si>
    <t>钢筋工</t>
  </si>
  <si>
    <t>砌筑工</t>
  </si>
  <si>
    <t>2023/12/24-2023/12/28</t>
  </si>
  <si>
    <t>2023/11/16-2023/11/20</t>
  </si>
  <si>
    <t>广元市利州区思图职业培训学校</t>
  </si>
  <si>
    <t>保育员</t>
  </si>
  <si>
    <t>2023/12/18-2023/12/29</t>
  </si>
  <si>
    <t>2023/6/29-2023/7/12</t>
  </si>
  <si>
    <t>2023/10/30-2023/11/10</t>
  </si>
  <si>
    <t>育婴员</t>
  </si>
  <si>
    <t>2023/9/21-2023/10/24</t>
  </si>
  <si>
    <t>2023/5/30-2023/6/27</t>
  </si>
  <si>
    <t>广元佳欣职业培训学校</t>
  </si>
  <si>
    <t>创业培训补贴</t>
  </si>
  <si>
    <t>SYB创业培训</t>
  </si>
  <si>
    <t>2023/8/9-2023/8/15</t>
  </si>
  <si>
    <t>广元市天成职业培训学校</t>
  </si>
  <si>
    <t>保健按摩师</t>
  </si>
  <si>
    <t>2023/11/13-2023/11/17</t>
  </si>
  <si>
    <t>广元美人制造美容美发职业培训学校</t>
  </si>
  <si>
    <t>美容师</t>
  </si>
  <si>
    <t>2023/11/23-2023/12/27</t>
  </si>
  <si>
    <t>电子商务师</t>
  </si>
  <si>
    <t>2023/11/23-2023/12/2</t>
  </si>
  <si>
    <t>2023/10/18-2023/11/21</t>
  </si>
  <si>
    <t>广元鹏程职业培训学校</t>
  </si>
  <si>
    <t>家政服务员</t>
  </si>
  <si>
    <t>2023/12/22-2023/12/25</t>
  </si>
  <si>
    <t>电工</t>
  </si>
  <si>
    <t>2023/11/21-2023/11/30</t>
  </si>
  <si>
    <t>养老护理员</t>
  </si>
  <si>
    <t>2023/12/26-2023/12/29</t>
  </si>
  <si>
    <t>2023/11/19-2023/11/23</t>
  </si>
  <si>
    <t>2023/12/6-2023/12/9</t>
  </si>
  <si>
    <t>2023/12/14-2023/12/21</t>
  </si>
  <si>
    <t>2023/12/1-2023/12/5</t>
  </si>
  <si>
    <t>广元金诚职业培训学校</t>
  </si>
  <si>
    <t>电商直播</t>
  </si>
  <si>
    <t>2023/10/13-2023/10/22</t>
  </si>
  <si>
    <t>婴幼儿照护</t>
  </si>
  <si>
    <t>2023/10/23-2023/11/11</t>
  </si>
  <si>
    <t>西式面点师</t>
  </si>
  <si>
    <t>2023/10/17-2023/10/26</t>
  </si>
  <si>
    <t>广元市飞扬职业培训学校</t>
  </si>
  <si>
    <t>2023/4/1-2023/4/3</t>
  </si>
  <si>
    <t>甜玉米栽培</t>
  </si>
  <si>
    <t>2023/4/24-2023/4/26</t>
  </si>
  <si>
    <t>2023/4/19-2023/4/21</t>
  </si>
  <si>
    <t>2023/4/4-2023/4/6</t>
  </si>
  <si>
    <t>广元中核职业技术学院</t>
  </si>
  <si>
    <t>2023/11/20-2023/12/8</t>
  </si>
  <si>
    <t>2023/11/24-2023/12/13</t>
  </si>
  <si>
    <t>广元凤凰机动车职业培训学校</t>
  </si>
  <si>
    <t>道路客运汽车驾驶员</t>
  </si>
  <si>
    <t>2023/12/5-2023/12/19</t>
  </si>
  <si>
    <t>2023/12/6-2024/1/20</t>
  </si>
  <si>
    <t>脱贫户2人</t>
  </si>
  <si>
    <t>广元市玛雅美妆职业培训学校</t>
  </si>
  <si>
    <t>2023/11/20-2023/12/29</t>
  </si>
  <si>
    <t>2023/10/8-2023/11/16</t>
  </si>
  <si>
    <t>2023/12/11-2024/1/16</t>
  </si>
  <si>
    <t>广元辉煌科技有限公司</t>
  </si>
  <si>
    <t>2023/6/14-2023/7/6</t>
  </si>
  <si>
    <t>广元长江职业培训学校</t>
  </si>
  <si>
    <t>焊工</t>
  </si>
  <si>
    <t>2023/7/14-2023/7/23</t>
  </si>
  <si>
    <t>2023/7/18-2023/7/27</t>
  </si>
  <si>
    <t>职业培训补贴</t>
  </si>
  <si>
    <t>2023.4.1-2023.4.3</t>
  </si>
  <si>
    <t>中式烹调师</t>
  </si>
  <si>
    <t>2023.4.7-2023.4.16</t>
  </si>
  <si>
    <t>9人未就业</t>
  </si>
  <si>
    <t>2023.4.24-2023.4.26</t>
  </si>
  <si>
    <t>2023.4.19-2023.4.21</t>
  </si>
  <si>
    <t>2023.4.4-2023.4.6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</si>
</sst>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6"/>
  <sheetViews>
    <sheetView tabSelected="1" workbookViewId="0">
      <selection activeCell="A2" sqref="A2:N2"/>
    </sheetView>
  </sheetViews>
  <sheetFormatPr defaultColWidth="9" defaultRowHeight="13.5"/>
  <cols>
    <col min="1" max="1" width="2.91666666666667" style="9" customWidth="1"/>
    <col min="2" max="2" width="26.75" style="10" customWidth="1"/>
    <col min="3" max="3" width="14.7166666666667" style="9" customWidth="1"/>
    <col min="4" max="4" width="7.5" style="9" customWidth="1"/>
    <col min="5" max="5" width="18.875" style="9" customWidth="1"/>
    <col min="6" max="6" width="21.5" style="9" customWidth="1"/>
    <col min="7" max="7" width="8.2" style="9" customWidth="1"/>
    <col min="8" max="8" width="9.5" style="9" customWidth="1"/>
    <col min="9" max="9" width="12.25" style="9" customWidth="1"/>
    <col min="10" max="10" width="7.875" style="9" customWidth="1"/>
    <col min="11" max="16384" width="9" style="9"/>
  </cols>
  <sheetData>
    <row r="1" ht="26" customHeight="1" spans="1:16382">
      <c r="A1" s="11" t="s">
        <v>0</v>
      </c>
      <c r="B1" s="12"/>
      <c r="C1" s="11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s="6" customFormat="1" ht="36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7" customFormat="1" ht="23" customHeight="1" spans="1:1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5"/>
      <c r="I3" s="15"/>
      <c r="J3" s="15" t="s">
        <v>9</v>
      </c>
      <c r="K3" s="15"/>
      <c r="L3" s="15"/>
      <c r="M3" s="15" t="s">
        <v>10</v>
      </c>
      <c r="N3" s="15" t="s">
        <v>11</v>
      </c>
    </row>
    <row r="4" customFormat="1" ht="29" customHeight="1" spans="1:14">
      <c r="A4" s="16"/>
      <c r="B4" s="17"/>
      <c r="C4" s="16"/>
      <c r="D4" s="16"/>
      <c r="E4" s="16"/>
      <c r="F4" s="18"/>
      <c r="G4" s="19" t="s">
        <v>12</v>
      </c>
      <c r="H4" s="20" t="s">
        <v>13</v>
      </c>
      <c r="I4" s="20" t="s">
        <v>14</v>
      </c>
      <c r="J4" s="56" t="s">
        <v>12</v>
      </c>
      <c r="K4" s="20" t="s">
        <v>13</v>
      </c>
      <c r="L4" s="20" t="s">
        <v>14</v>
      </c>
      <c r="M4" s="15"/>
      <c r="N4" s="15"/>
    </row>
    <row r="5" ht="15" customHeight="1" spans="1:14">
      <c r="A5" s="1">
        <v>1</v>
      </c>
      <c r="B5" s="21" t="s">
        <v>15</v>
      </c>
      <c r="C5" s="22" t="s">
        <v>16</v>
      </c>
      <c r="D5" s="23">
        <f t="shared" ref="D5:D23" si="0">G5+J5</f>
        <v>30</v>
      </c>
      <c r="E5" s="24" t="s">
        <v>17</v>
      </c>
      <c r="F5" s="25" t="s">
        <v>18</v>
      </c>
      <c r="G5" s="23">
        <v>26</v>
      </c>
      <c r="H5" s="26">
        <v>3080</v>
      </c>
      <c r="I5" s="29">
        <f t="shared" ref="I5:I17" si="1">G5*H5</f>
        <v>80080</v>
      </c>
      <c r="J5" s="31">
        <v>4</v>
      </c>
      <c r="K5" s="33">
        <f t="shared" ref="K5:K11" si="2">H5*0.8</f>
        <v>2464</v>
      </c>
      <c r="L5" s="33">
        <f t="shared" ref="L5:L12" si="3">J5*K5</f>
        <v>9856</v>
      </c>
      <c r="M5" s="33">
        <f t="shared" ref="M5:M13" si="4">I5+L5</f>
        <v>89936</v>
      </c>
      <c r="N5" s="22"/>
    </row>
    <row r="6" spans="1:14">
      <c r="A6" s="4"/>
      <c r="B6" s="27"/>
      <c r="C6" s="22" t="s">
        <v>16</v>
      </c>
      <c r="D6" s="23">
        <f t="shared" si="0"/>
        <v>31</v>
      </c>
      <c r="E6" s="24" t="s">
        <v>19</v>
      </c>
      <c r="F6" s="28" t="s">
        <v>20</v>
      </c>
      <c r="G6" s="23">
        <v>29</v>
      </c>
      <c r="H6" s="29">
        <v>500</v>
      </c>
      <c r="I6" s="29">
        <f t="shared" si="1"/>
        <v>14500</v>
      </c>
      <c r="J6" s="22">
        <v>2</v>
      </c>
      <c r="K6" s="33">
        <f t="shared" si="2"/>
        <v>400</v>
      </c>
      <c r="L6" s="33">
        <f t="shared" si="3"/>
        <v>800</v>
      </c>
      <c r="M6" s="33">
        <f t="shared" si="4"/>
        <v>15300</v>
      </c>
      <c r="N6" s="22"/>
    </row>
    <row r="7" spans="1:14">
      <c r="A7" s="4"/>
      <c r="B7" s="27"/>
      <c r="C7" s="22" t="s">
        <v>16</v>
      </c>
      <c r="D7" s="23">
        <f t="shared" si="0"/>
        <v>23</v>
      </c>
      <c r="E7" s="24" t="s">
        <v>21</v>
      </c>
      <c r="F7" s="28" t="s">
        <v>22</v>
      </c>
      <c r="G7" s="23">
        <v>23</v>
      </c>
      <c r="H7" s="29">
        <v>700</v>
      </c>
      <c r="I7" s="29">
        <f t="shared" si="1"/>
        <v>16100</v>
      </c>
      <c r="J7" s="22">
        <v>0</v>
      </c>
      <c r="K7" s="33">
        <f t="shared" si="2"/>
        <v>560</v>
      </c>
      <c r="L7" s="33">
        <f t="shared" si="3"/>
        <v>0</v>
      </c>
      <c r="M7" s="33">
        <f t="shared" si="4"/>
        <v>16100</v>
      </c>
      <c r="N7" s="22"/>
    </row>
    <row r="8" spans="1:14">
      <c r="A8" s="4"/>
      <c r="B8" s="27"/>
      <c r="C8" s="22" t="s">
        <v>16</v>
      </c>
      <c r="D8" s="23">
        <f t="shared" si="0"/>
        <v>25</v>
      </c>
      <c r="E8" s="24" t="s">
        <v>23</v>
      </c>
      <c r="F8" s="28" t="s">
        <v>24</v>
      </c>
      <c r="G8" s="23">
        <v>23</v>
      </c>
      <c r="H8" s="29">
        <v>700</v>
      </c>
      <c r="I8" s="29">
        <f t="shared" si="1"/>
        <v>16100</v>
      </c>
      <c r="J8" s="22">
        <v>2</v>
      </c>
      <c r="K8" s="33">
        <f t="shared" si="2"/>
        <v>560</v>
      </c>
      <c r="L8" s="33">
        <f t="shared" si="3"/>
        <v>1120</v>
      </c>
      <c r="M8" s="33">
        <f t="shared" si="4"/>
        <v>17220</v>
      </c>
      <c r="N8" s="22"/>
    </row>
    <row r="9" spans="1:14">
      <c r="A9" s="4"/>
      <c r="B9" s="27"/>
      <c r="C9" s="22" t="s">
        <v>16</v>
      </c>
      <c r="D9" s="23">
        <f t="shared" si="0"/>
        <v>43</v>
      </c>
      <c r="E9" s="24" t="s">
        <v>23</v>
      </c>
      <c r="F9" s="28" t="s">
        <v>25</v>
      </c>
      <c r="G9" s="23">
        <v>43</v>
      </c>
      <c r="H9" s="29">
        <v>700</v>
      </c>
      <c r="I9" s="29">
        <f t="shared" si="1"/>
        <v>30100</v>
      </c>
      <c r="J9" s="22">
        <v>0</v>
      </c>
      <c r="K9" s="33">
        <f t="shared" si="2"/>
        <v>560</v>
      </c>
      <c r="L9" s="33">
        <f t="shared" si="3"/>
        <v>0</v>
      </c>
      <c r="M9" s="33">
        <f t="shared" si="4"/>
        <v>30100</v>
      </c>
      <c r="N9" s="22"/>
    </row>
    <row r="10" spans="1:14">
      <c r="A10" s="4"/>
      <c r="B10" s="27"/>
      <c r="C10" s="22" t="s">
        <v>16</v>
      </c>
      <c r="D10" s="23">
        <f t="shared" si="0"/>
        <v>30</v>
      </c>
      <c r="E10" s="24" t="s">
        <v>26</v>
      </c>
      <c r="F10" s="28" t="s">
        <v>27</v>
      </c>
      <c r="G10" s="23">
        <v>28</v>
      </c>
      <c r="H10" s="29">
        <v>700</v>
      </c>
      <c r="I10" s="29">
        <f t="shared" si="1"/>
        <v>19600</v>
      </c>
      <c r="J10" s="22">
        <v>2</v>
      </c>
      <c r="K10" s="33">
        <f t="shared" si="2"/>
        <v>560</v>
      </c>
      <c r="L10" s="33">
        <f t="shared" si="3"/>
        <v>1120</v>
      </c>
      <c r="M10" s="33">
        <f t="shared" si="4"/>
        <v>20720</v>
      </c>
      <c r="N10" s="22"/>
    </row>
    <row r="11" spans="1:14">
      <c r="A11" s="4"/>
      <c r="B11" s="27"/>
      <c r="C11" s="22" t="s">
        <v>16</v>
      </c>
      <c r="D11" s="23">
        <f t="shared" si="0"/>
        <v>30</v>
      </c>
      <c r="E11" s="24" t="s">
        <v>17</v>
      </c>
      <c r="F11" s="28" t="s">
        <v>28</v>
      </c>
      <c r="G11" s="23">
        <v>22</v>
      </c>
      <c r="H11" s="29">
        <v>2800</v>
      </c>
      <c r="I11" s="29">
        <f t="shared" si="1"/>
        <v>61600</v>
      </c>
      <c r="J11" s="22">
        <v>8</v>
      </c>
      <c r="K11" s="33">
        <f t="shared" si="2"/>
        <v>2240</v>
      </c>
      <c r="L11" s="33">
        <f t="shared" si="3"/>
        <v>17920</v>
      </c>
      <c r="M11" s="33">
        <f t="shared" si="4"/>
        <v>79520</v>
      </c>
      <c r="N11" s="22"/>
    </row>
    <row r="12" spans="1:14">
      <c r="A12" s="4"/>
      <c r="B12" s="27"/>
      <c r="C12" s="22" t="s">
        <v>16</v>
      </c>
      <c r="D12" s="23">
        <f t="shared" si="0"/>
        <v>28</v>
      </c>
      <c r="E12" s="24" t="s">
        <v>19</v>
      </c>
      <c r="F12" s="28" t="s">
        <v>29</v>
      </c>
      <c r="G12" s="23">
        <v>27</v>
      </c>
      <c r="H12" s="29">
        <v>700</v>
      </c>
      <c r="I12" s="29">
        <f t="shared" si="1"/>
        <v>18900</v>
      </c>
      <c r="J12" s="22">
        <v>1</v>
      </c>
      <c r="K12" s="33">
        <v>560</v>
      </c>
      <c r="L12" s="33">
        <f t="shared" si="3"/>
        <v>560</v>
      </c>
      <c r="M12" s="33">
        <f t="shared" si="4"/>
        <v>19460</v>
      </c>
      <c r="N12" s="22"/>
    </row>
    <row r="13" spans="1:14">
      <c r="A13" s="5"/>
      <c r="B13" s="30"/>
      <c r="C13" s="22" t="s">
        <v>16</v>
      </c>
      <c r="D13" s="23">
        <f t="shared" si="0"/>
        <v>37</v>
      </c>
      <c r="E13" s="24" t="s">
        <v>21</v>
      </c>
      <c r="F13" s="28" t="s">
        <v>30</v>
      </c>
      <c r="G13" s="23">
        <v>37</v>
      </c>
      <c r="H13" s="29">
        <v>500</v>
      </c>
      <c r="I13" s="29">
        <f t="shared" si="1"/>
        <v>18500</v>
      </c>
      <c r="J13" s="22">
        <v>0</v>
      </c>
      <c r="K13" s="33">
        <v>0</v>
      </c>
      <c r="L13" s="33">
        <v>0</v>
      </c>
      <c r="M13" s="33">
        <f t="shared" si="4"/>
        <v>18500</v>
      </c>
      <c r="N13" s="22"/>
    </row>
    <row r="14" spans="1:14">
      <c r="A14" s="2">
        <v>2</v>
      </c>
      <c r="B14" s="22" t="s">
        <v>31</v>
      </c>
      <c r="C14" s="22" t="s">
        <v>16</v>
      </c>
      <c r="D14" s="22">
        <f t="shared" si="0"/>
        <v>58</v>
      </c>
      <c r="E14" s="31" t="s">
        <v>32</v>
      </c>
      <c r="F14" s="32" t="s">
        <v>33</v>
      </c>
      <c r="G14" s="22">
        <v>53</v>
      </c>
      <c r="H14" s="33">
        <v>735</v>
      </c>
      <c r="I14" s="33">
        <f t="shared" si="1"/>
        <v>38955</v>
      </c>
      <c r="J14" s="22">
        <v>5</v>
      </c>
      <c r="K14" s="33">
        <f>H14*0.8</f>
        <v>588</v>
      </c>
      <c r="L14" s="33">
        <f t="shared" ref="L14:L23" si="5">J14*K14</f>
        <v>2940</v>
      </c>
      <c r="M14" s="33">
        <f>2352+560+3500+35280</f>
        <v>41692</v>
      </c>
      <c r="N14" s="22"/>
    </row>
    <row r="15" spans="1:14">
      <c r="A15" s="2"/>
      <c r="B15" s="22"/>
      <c r="C15" s="22" t="s">
        <v>16</v>
      </c>
      <c r="D15" s="22">
        <f t="shared" si="0"/>
        <v>49</v>
      </c>
      <c r="E15" s="31" t="s">
        <v>32</v>
      </c>
      <c r="F15" s="32" t="s">
        <v>34</v>
      </c>
      <c r="G15" s="22">
        <v>44</v>
      </c>
      <c r="H15" s="33">
        <v>735</v>
      </c>
      <c r="I15" s="33">
        <f t="shared" si="1"/>
        <v>32340</v>
      </c>
      <c r="J15" s="22">
        <v>5</v>
      </c>
      <c r="K15" s="33">
        <f>H15*0.8</f>
        <v>588</v>
      </c>
      <c r="L15" s="33">
        <f t="shared" si="5"/>
        <v>2940</v>
      </c>
      <c r="M15" s="33">
        <f>2352+560+1400+27195</f>
        <v>31507</v>
      </c>
      <c r="N15" s="22"/>
    </row>
    <row r="16" s="6" customFormat="1" spans="1:14">
      <c r="A16" s="34"/>
      <c r="B16" s="35"/>
      <c r="C16" s="35" t="s">
        <v>16</v>
      </c>
      <c r="D16" s="35">
        <f t="shared" si="0"/>
        <v>51</v>
      </c>
      <c r="E16" s="35" t="s">
        <v>35</v>
      </c>
      <c r="F16" s="36" t="s">
        <v>22</v>
      </c>
      <c r="G16" s="35">
        <v>46</v>
      </c>
      <c r="H16" s="37">
        <v>750</v>
      </c>
      <c r="I16" s="37">
        <f t="shared" si="1"/>
        <v>34500</v>
      </c>
      <c r="J16" s="35">
        <v>5</v>
      </c>
      <c r="K16" s="37">
        <v>600</v>
      </c>
      <c r="L16" s="37">
        <f t="shared" si="5"/>
        <v>3000</v>
      </c>
      <c r="M16" s="37">
        <f>I16+L16</f>
        <v>37500</v>
      </c>
      <c r="N16" s="35"/>
    </row>
    <row r="17" spans="1:14">
      <c r="A17" s="2"/>
      <c r="B17" s="22"/>
      <c r="C17" s="22" t="s">
        <v>16</v>
      </c>
      <c r="D17" s="22">
        <f t="shared" si="0"/>
        <v>22</v>
      </c>
      <c r="E17" s="22" t="s">
        <v>36</v>
      </c>
      <c r="F17" s="32" t="s">
        <v>37</v>
      </c>
      <c r="G17" s="22">
        <v>22</v>
      </c>
      <c r="H17" s="33">
        <v>750</v>
      </c>
      <c r="I17" s="33">
        <f t="shared" si="1"/>
        <v>16500</v>
      </c>
      <c r="J17" s="22">
        <v>0</v>
      </c>
      <c r="K17" s="33">
        <f>H17*0.8</f>
        <v>600</v>
      </c>
      <c r="L17" s="33">
        <f t="shared" si="5"/>
        <v>0</v>
      </c>
      <c r="M17" s="33">
        <f>I17+L17</f>
        <v>16500</v>
      </c>
      <c r="N17" s="22"/>
    </row>
    <row r="18" spans="1:14">
      <c r="A18" s="2"/>
      <c r="B18" s="22"/>
      <c r="C18" s="22" t="s">
        <v>16</v>
      </c>
      <c r="D18" s="22">
        <f t="shared" si="0"/>
        <v>48</v>
      </c>
      <c r="E18" s="22" t="s">
        <v>32</v>
      </c>
      <c r="F18" s="32" t="s">
        <v>38</v>
      </c>
      <c r="G18" s="22">
        <v>46</v>
      </c>
      <c r="H18" s="33">
        <v>735</v>
      </c>
      <c r="I18" s="33">
        <v>33810</v>
      </c>
      <c r="J18" s="22">
        <v>2</v>
      </c>
      <c r="K18" s="33">
        <f>H18*0.8</f>
        <v>588</v>
      </c>
      <c r="L18" s="33">
        <f t="shared" si="5"/>
        <v>1176</v>
      </c>
      <c r="M18" s="33">
        <f>1176+6300+27195</f>
        <v>34671</v>
      </c>
      <c r="N18" s="22"/>
    </row>
    <row r="19" spans="1:14">
      <c r="A19" s="2">
        <v>3</v>
      </c>
      <c r="B19" s="38" t="s">
        <v>39</v>
      </c>
      <c r="C19" s="35" t="s">
        <v>16</v>
      </c>
      <c r="D19" s="22">
        <f t="shared" si="0"/>
        <v>16</v>
      </c>
      <c r="E19" s="35" t="s">
        <v>40</v>
      </c>
      <c r="F19" s="39" t="s">
        <v>41</v>
      </c>
      <c r="G19" s="35">
        <v>14</v>
      </c>
      <c r="H19" s="37">
        <v>1300</v>
      </c>
      <c r="I19" s="33">
        <f t="shared" ref="I19:I56" si="6">G19*H19</f>
        <v>18200</v>
      </c>
      <c r="J19" s="22">
        <v>2</v>
      </c>
      <c r="K19" s="33">
        <f t="shared" ref="K19:K40" si="7">H19*0.8</f>
        <v>1040</v>
      </c>
      <c r="L19" s="33">
        <f t="shared" si="5"/>
        <v>2080</v>
      </c>
      <c r="M19" s="33">
        <f>I19+L19</f>
        <v>20280</v>
      </c>
      <c r="N19" s="22"/>
    </row>
    <row r="20" s="6" customFormat="1" spans="1:14">
      <c r="A20" s="2"/>
      <c r="B20" s="38"/>
      <c r="C20" s="35" t="s">
        <v>16</v>
      </c>
      <c r="D20" s="22">
        <f t="shared" si="0"/>
        <v>23</v>
      </c>
      <c r="E20" s="35" t="s">
        <v>40</v>
      </c>
      <c r="F20" s="39" t="s">
        <v>42</v>
      </c>
      <c r="G20" s="35">
        <v>16</v>
      </c>
      <c r="H20" s="37">
        <v>1300</v>
      </c>
      <c r="I20" s="33">
        <f t="shared" si="6"/>
        <v>20800</v>
      </c>
      <c r="J20" s="35">
        <v>7</v>
      </c>
      <c r="K20" s="33">
        <f t="shared" si="7"/>
        <v>1040</v>
      </c>
      <c r="L20" s="33">
        <f t="shared" si="5"/>
        <v>7280</v>
      </c>
      <c r="M20" s="33">
        <f t="shared" ref="M19:M49" si="8">I20+L20</f>
        <v>28080</v>
      </c>
      <c r="N20" s="35"/>
    </row>
    <row r="21" s="6" customFormat="1" spans="1:18">
      <c r="A21" s="2"/>
      <c r="B21" s="38"/>
      <c r="C21" s="35" t="s">
        <v>16</v>
      </c>
      <c r="D21" s="22">
        <f t="shared" si="0"/>
        <v>16</v>
      </c>
      <c r="E21" s="35" t="s">
        <v>40</v>
      </c>
      <c r="F21" s="39" t="s">
        <v>43</v>
      </c>
      <c r="G21" s="35">
        <v>13</v>
      </c>
      <c r="H21" s="37">
        <v>1300</v>
      </c>
      <c r="I21" s="33">
        <f t="shared" si="6"/>
        <v>16900</v>
      </c>
      <c r="J21" s="22">
        <v>3</v>
      </c>
      <c r="K21" s="33">
        <f t="shared" si="7"/>
        <v>1040</v>
      </c>
      <c r="L21" s="33">
        <f t="shared" si="5"/>
        <v>3120</v>
      </c>
      <c r="M21" s="33">
        <f t="shared" si="8"/>
        <v>20020</v>
      </c>
      <c r="N21" s="35"/>
      <c r="O21" s="9"/>
      <c r="P21" s="9"/>
      <c r="Q21" s="9"/>
      <c r="R21" s="9"/>
    </row>
    <row r="22" s="6" customFormat="1" spans="1:18">
      <c r="A22" s="2"/>
      <c r="B22" s="38"/>
      <c r="C22" s="35" t="s">
        <v>16</v>
      </c>
      <c r="D22" s="22">
        <f t="shared" si="0"/>
        <v>13</v>
      </c>
      <c r="E22" s="35" t="s">
        <v>44</v>
      </c>
      <c r="F22" s="39" t="s">
        <v>45</v>
      </c>
      <c r="G22" s="35">
        <v>8</v>
      </c>
      <c r="H22" s="37">
        <v>1300</v>
      </c>
      <c r="I22" s="33">
        <f t="shared" si="6"/>
        <v>10400</v>
      </c>
      <c r="J22" s="35">
        <v>5</v>
      </c>
      <c r="K22" s="33">
        <f t="shared" si="7"/>
        <v>1040</v>
      </c>
      <c r="L22" s="33">
        <f t="shared" si="5"/>
        <v>5200</v>
      </c>
      <c r="M22" s="33">
        <f t="shared" si="8"/>
        <v>15600</v>
      </c>
      <c r="N22" s="35"/>
      <c r="O22" s="9"/>
      <c r="P22" s="9"/>
      <c r="Q22" s="9"/>
      <c r="R22" s="9"/>
    </row>
    <row r="23" s="6" customFormat="1" spans="1:18">
      <c r="A23" s="2"/>
      <c r="B23" s="40"/>
      <c r="C23" s="35" t="s">
        <v>16</v>
      </c>
      <c r="D23" s="22">
        <f t="shared" si="0"/>
        <v>29</v>
      </c>
      <c r="E23" s="35" t="s">
        <v>44</v>
      </c>
      <c r="F23" s="39" t="s">
        <v>46</v>
      </c>
      <c r="G23" s="35">
        <v>23</v>
      </c>
      <c r="H23" s="37">
        <v>2000</v>
      </c>
      <c r="I23" s="33">
        <f t="shared" si="6"/>
        <v>46000</v>
      </c>
      <c r="J23" s="35">
        <v>6</v>
      </c>
      <c r="K23" s="33">
        <f t="shared" si="7"/>
        <v>1600</v>
      </c>
      <c r="L23" s="33">
        <f t="shared" si="5"/>
        <v>9600</v>
      </c>
      <c r="M23" s="33">
        <f t="shared" si="8"/>
        <v>55600</v>
      </c>
      <c r="N23" s="35"/>
      <c r="O23" s="9"/>
      <c r="P23" s="9"/>
      <c r="Q23" s="9"/>
      <c r="R23" s="9"/>
    </row>
    <row r="24" ht="13" customHeight="1" spans="1:14">
      <c r="A24" s="2">
        <v>4</v>
      </c>
      <c r="B24" s="35" t="s">
        <v>47</v>
      </c>
      <c r="C24" s="35" t="s">
        <v>48</v>
      </c>
      <c r="D24" s="22">
        <v>29</v>
      </c>
      <c r="E24" s="35" t="s">
        <v>49</v>
      </c>
      <c r="F24" s="39" t="s">
        <v>50</v>
      </c>
      <c r="G24" s="35">
        <v>29</v>
      </c>
      <c r="H24" s="37">
        <v>800</v>
      </c>
      <c r="I24" s="33">
        <f t="shared" si="6"/>
        <v>23200</v>
      </c>
      <c r="J24" s="22">
        <v>0</v>
      </c>
      <c r="K24" s="33">
        <v>0</v>
      </c>
      <c r="L24" s="33">
        <v>0</v>
      </c>
      <c r="M24" s="33">
        <v>23200</v>
      </c>
      <c r="N24" s="22"/>
    </row>
    <row r="25" spans="1:14">
      <c r="A25" s="2">
        <v>5</v>
      </c>
      <c r="B25" s="35" t="s">
        <v>51</v>
      </c>
      <c r="C25" s="35" t="s">
        <v>16</v>
      </c>
      <c r="D25" s="22">
        <f t="shared" ref="D25:D43" si="9">G25+J25</f>
        <v>22</v>
      </c>
      <c r="E25" s="35" t="s">
        <v>52</v>
      </c>
      <c r="F25" s="39" t="s">
        <v>53</v>
      </c>
      <c r="G25" s="35">
        <v>13</v>
      </c>
      <c r="H25" s="37">
        <v>750</v>
      </c>
      <c r="I25" s="33">
        <f t="shared" si="6"/>
        <v>9750</v>
      </c>
      <c r="J25" s="22">
        <v>9</v>
      </c>
      <c r="K25" s="33">
        <f t="shared" si="7"/>
        <v>600</v>
      </c>
      <c r="L25" s="33">
        <f t="shared" ref="L25:L47" si="10">J25*K25</f>
        <v>5400</v>
      </c>
      <c r="M25" s="33">
        <f t="shared" si="8"/>
        <v>15150</v>
      </c>
      <c r="N25" s="22"/>
    </row>
    <row r="26" spans="1:14">
      <c r="A26" s="2">
        <v>6</v>
      </c>
      <c r="B26" s="41" t="s">
        <v>54</v>
      </c>
      <c r="C26" s="35" t="s">
        <v>16</v>
      </c>
      <c r="D26" s="35">
        <f t="shared" si="9"/>
        <v>30</v>
      </c>
      <c r="E26" s="35" t="s">
        <v>55</v>
      </c>
      <c r="F26" s="35" t="s">
        <v>56</v>
      </c>
      <c r="G26" s="35">
        <v>18</v>
      </c>
      <c r="H26" s="37">
        <v>3000</v>
      </c>
      <c r="I26" s="37">
        <f t="shared" si="6"/>
        <v>54000</v>
      </c>
      <c r="J26" s="35">
        <v>12</v>
      </c>
      <c r="K26" s="37">
        <f t="shared" si="7"/>
        <v>2400</v>
      </c>
      <c r="L26" s="37">
        <f t="shared" si="10"/>
        <v>28800</v>
      </c>
      <c r="M26" s="37">
        <f t="shared" si="8"/>
        <v>82800</v>
      </c>
      <c r="N26" s="35"/>
    </row>
    <row r="27" spans="1:14">
      <c r="A27" s="2"/>
      <c r="B27" s="38"/>
      <c r="C27" s="35" t="s">
        <v>16</v>
      </c>
      <c r="D27" s="35">
        <f t="shared" si="9"/>
        <v>39</v>
      </c>
      <c r="E27" s="35" t="s">
        <v>57</v>
      </c>
      <c r="F27" s="35" t="s">
        <v>58</v>
      </c>
      <c r="G27" s="35">
        <v>25</v>
      </c>
      <c r="H27" s="37">
        <v>1300</v>
      </c>
      <c r="I27" s="37">
        <f t="shared" si="6"/>
        <v>32500</v>
      </c>
      <c r="J27" s="35">
        <v>14</v>
      </c>
      <c r="K27" s="37">
        <f t="shared" si="7"/>
        <v>1040</v>
      </c>
      <c r="L27" s="37">
        <f t="shared" si="10"/>
        <v>14560</v>
      </c>
      <c r="M27" s="37">
        <f t="shared" si="8"/>
        <v>47060</v>
      </c>
      <c r="N27" s="35"/>
    </row>
    <row r="28" spans="1:14">
      <c r="A28" s="2"/>
      <c r="B28" s="38"/>
      <c r="C28" s="35" t="s">
        <v>16</v>
      </c>
      <c r="D28" s="35">
        <f t="shared" si="9"/>
        <v>31</v>
      </c>
      <c r="E28" s="35" t="s">
        <v>55</v>
      </c>
      <c r="F28" s="35" t="s">
        <v>59</v>
      </c>
      <c r="G28" s="35">
        <v>29</v>
      </c>
      <c r="H28" s="37">
        <v>3000</v>
      </c>
      <c r="I28" s="37">
        <f t="shared" si="6"/>
        <v>87000</v>
      </c>
      <c r="J28" s="35">
        <v>2</v>
      </c>
      <c r="K28" s="37">
        <f t="shared" si="7"/>
        <v>2400</v>
      </c>
      <c r="L28" s="37">
        <f t="shared" si="10"/>
        <v>4800</v>
      </c>
      <c r="M28" s="37">
        <f t="shared" si="8"/>
        <v>91800</v>
      </c>
      <c r="N28" s="35"/>
    </row>
    <row r="29" spans="1:14">
      <c r="A29" s="2"/>
      <c r="B29" s="40"/>
      <c r="C29" s="35" t="s">
        <v>16</v>
      </c>
      <c r="D29" s="35">
        <f t="shared" si="9"/>
        <v>29</v>
      </c>
      <c r="E29" s="35" t="s">
        <v>55</v>
      </c>
      <c r="F29" s="35" t="s">
        <v>59</v>
      </c>
      <c r="G29" s="35">
        <v>15</v>
      </c>
      <c r="H29" s="37">
        <v>3000</v>
      </c>
      <c r="I29" s="37">
        <f t="shared" si="6"/>
        <v>45000</v>
      </c>
      <c r="J29" s="35">
        <v>14</v>
      </c>
      <c r="K29" s="37">
        <f t="shared" si="7"/>
        <v>2400</v>
      </c>
      <c r="L29" s="37">
        <f t="shared" si="10"/>
        <v>33600</v>
      </c>
      <c r="M29" s="37">
        <f t="shared" si="8"/>
        <v>78600</v>
      </c>
      <c r="N29" s="35"/>
    </row>
    <row r="30" spans="1:14">
      <c r="A30" s="1">
        <v>7</v>
      </c>
      <c r="B30" s="22" t="s">
        <v>60</v>
      </c>
      <c r="C30" s="35" t="s">
        <v>16</v>
      </c>
      <c r="D30" s="35">
        <f t="shared" si="9"/>
        <v>23</v>
      </c>
      <c r="E30" s="35" t="s">
        <v>61</v>
      </c>
      <c r="F30" s="35" t="s">
        <v>62</v>
      </c>
      <c r="G30" s="35">
        <v>10</v>
      </c>
      <c r="H30" s="37">
        <v>750</v>
      </c>
      <c r="I30" s="37">
        <f t="shared" si="6"/>
        <v>7500</v>
      </c>
      <c r="J30" s="35">
        <v>13</v>
      </c>
      <c r="K30" s="37">
        <f t="shared" si="7"/>
        <v>600</v>
      </c>
      <c r="L30" s="37">
        <f t="shared" si="10"/>
        <v>7800</v>
      </c>
      <c r="M30" s="37">
        <f t="shared" si="8"/>
        <v>15300</v>
      </c>
      <c r="N30" s="35"/>
    </row>
    <row r="31" spans="1:14">
      <c r="A31" s="4"/>
      <c r="B31" s="22"/>
      <c r="C31" s="35" t="s">
        <v>16</v>
      </c>
      <c r="D31" s="35">
        <f t="shared" si="9"/>
        <v>22</v>
      </c>
      <c r="E31" s="35" t="s">
        <v>63</v>
      </c>
      <c r="F31" s="35" t="s">
        <v>64</v>
      </c>
      <c r="G31" s="35">
        <v>10</v>
      </c>
      <c r="H31" s="37">
        <v>1400</v>
      </c>
      <c r="I31" s="37">
        <f t="shared" si="6"/>
        <v>14000</v>
      </c>
      <c r="J31" s="35">
        <v>12</v>
      </c>
      <c r="K31" s="37">
        <f t="shared" si="7"/>
        <v>1120</v>
      </c>
      <c r="L31" s="37">
        <f t="shared" si="10"/>
        <v>13440</v>
      </c>
      <c r="M31" s="37">
        <f t="shared" si="8"/>
        <v>27440</v>
      </c>
      <c r="N31" s="35"/>
    </row>
    <row r="32" spans="1:14">
      <c r="A32" s="4"/>
      <c r="B32" s="22"/>
      <c r="C32" s="35" t="s">
        <v>16</v>
      </c>
      <c r="D32" s="35">
        <f t="shared" si="9"/>
        <v>15</v>
      </c>
      <c r="E32" s="35" t="s">
        <v>65</v>
      </c>
      <c r="F32" s="35" t="s">
        <v>66</v>
      </c>
      <c r="G32" s="35">
        <v>3</v>
      </c>
      <c r="H32" s="37">
        <v>750</v>
      </c>
      <c r="I32" s="37">
        <f t="shared" si="6"/>
        <v>2250</v>
      </c>
      <c r="J32" s="35">
        <v>12</v>
      </c>
      <c r="K32" s="37">
        <f t="shared" si="7"/>
        <v>600</v>
      </c>
      <c r="L32" s="37">
        <f t="shared" si="10"/>
        <v>7200</v>
      </c>
      <c r="M32" s="37">
        <f t="shared" si="8"/>
        <v>9450</v>
      </c>
      <c r="N32" s="35"/>
    </row>
    <row r="33" spans="1:14">
      <c r="A33" s="4"/>
      <c r="B33" s="22"/>
      <c r="C33" s="31" t="s">
        <v>16</v>
      </c>
      <c r="D33" s="22">
        <f t="shared" si="9"/>
        <v>31</v>
      </c>
      <c r="E33" s="31" t="s">
        <v>65</v>
      </c>
      <c r="F33" s="31" t="s">
        <v>67</v>
      </c>
      <c r="G33" s="31">
        <v>10</v>
      </c>
      <c r="H33" s="42">
        <v>750</v>
      </c>
      <c r="I33" s="37">
        <f t="shared" si="6"/>
        <v>7500</v>
      </c>
      <c r="J33" s="31">
        <v>21</v>
      </c>
      <c r="K33" s="42">
        <f t="shared" si="7"/>
        <v>600</v>
      </c>
      <c r="L33" s="42">
        <f t="shared" si="10"/>
        <v>12600</v>
      </c>
      <c r="M33" s="42">
        <f t="shared" si="8"/>
        <v>20100</v>
      </c>
      <c r="N33" s="31"/>
    </row>
    <row r="34" spans="1:14">
      <c r="A34" s="4"/>
      <c r="B34" s="22"/>
      <c r="C34" s="31" t="s">
        <v>16</v>
      </c>
      <c r="D34" s="22">
        <f t="shared" si="9"/>
        <v>45</v>
      </c>
      <c r="E34" s="31" t="s">
        <v>61</v>
      </c>
      <c r="F34" s="31" t="s">
        <v>68</v>
      </c>
      <c r="G34" s="31">
        <v>21</v>
      </c>
      <c r="H34" s="42">
        <v>750</v>
      </c>
      <c r="I34" s="37">
        <f t="shared" si="6"/>
        <v>15750</v>
      </c>
      <c r="J34" s="31">
        <v>24</v>
      </c>
      <c r="K34" s="42">
        <f t="shared" si="7"/>
        <v>600</v>
      </c>
      <c r="L34" s="42">
        <f t="shared" si="10"/>
        <v>14400</v>
      </c>
      <c r="M34" s="42">
        <f t="shared" si="8"/>
        <v>30150</v>
      </c>
      <c r="N34" s="31"/>
    </row>
    <row r="35" spans="1:14">
      <c r="A35" s="4"/>
      <c r="B35" s="22"/>
      <c r="C35" s="31" t="s">
        <v>16</v>
      </c>
      <c r="D35" s="22">
        <f t="shared" si="9"/>
        <v>30</v>
      </c>
      <c r="E35" s="35" t="s">
        <v>63</v>
      </c>
      <c r="F35" s="35" t="s">
        <v>69</v>
      </c>
      <c r="G35" s="35">
        <v>16</v>
      </c>
      <c r="H35" s="37">
        <v>1400</v>
      </c>
      <c r="I35" s="37">
        <f t="shared" si="6"/>
        <v>22400</v>
      </c>
      <c r="J35" s="35">
        <v>14</v>
      </c>
      <c r="K35" s="37">
        <f t="shared" si="7"/>
        <v>1120</v>
      </c>
      <c r="L35" s="42">
        <f t="shared" si="10"/>
        <v>15680</v>
      </c>
      <c r="M35" s="42">
        <f t="shared" si="8"/>
        <v>38080</v>
      </c>
      <c r="N35" s="35"/>
    </row>
    <row r="36" spans="1:14">
      <c r="A36" s="4"/>
      <c r="B36" s="22"/>
      <c r="C36" s="31" t="s">
        <v>16</v>
      </c>
      <c r="D36" s="22">
        <f t="shared" si="9"/>
        <v>38</v>
      </c>
      <c r="E36" s="35" t="s">
        <v>65</v>
      </c>
      <c r="F36" s="35" t="s">
        <v>70</v>
      </c>
      <c r="G36" s="35">
        <v>16</v>
      </c>
      <c r="H36" s="37">
        <v>750</v>
      </c>
      <c r="I36" s="37">
        <f t="shared" si="6"/>
        <v>12000</v>
      </c>
      <c r="J36" s="35">
        <v>22</v>
      </c>
      <c r="K36" s="37">
        <f t="shared" si="7"/>
        <v>600</v>
      </c>
      <c r="L36" s="42">
        <f t="shared" si="10"/>
        <v>13200</v>
      </c>
      <c r="M36" s="42">
        <f t="shared" si="8"/>
        <v>25200</v>
      </c>
      <c r="N36" s="35"/>
    </row>
    <row r="37" spans="1:14">
      <c r="A37" s="5"/>
      <c r="B37" s="22"/>
      <c r="C37" s="31" t="s">
        <v>16</v>
      </c>
      <c r="D37" s="22">
        <f t="shared" si="9"/>
        <v>32</v>
      </c>
      <c r="E37" s="31" t="s">
        <v>61</v>
      </c>
      <c r="F37" s="43" t="s">
        <v>62</v>
      </c>
      <c r="G37" s="31">
        <v>16</v>
      </c>
      <c r="H37" s="37">
        <v>750</v>
      </c>
      <c r="I37" s="37">
        <f t="shared" si="6"/>
        <v>12000</v>
      </c>
      <c r="J37" s="35">
        <v>16</v>
      </c>
      <c r="K37" s="37">
        <f t="shared" si="7"/>
        <v>600</v>
      </c>
      <c r="L37" s="42">
        <f t="shared" si="10"/>
        <v>9600</v>
      </c>
      <c r="M37" s="42">
        <f t="shared" si="8"/>
        <v>21600</v>
      </c>
      <c r="N37" s="22"/>
    </row>
    <row r="38" spans="1:14">
      <c r="A38" s="1">
        <v>8</v>
      </c>
      <c r="B38" s="21" t="s">
        <v>71</v>
      </c>
      <c r="C38" s="31" t="s">
        <v>16</v>
      </c>
      <c r="D38" s="22">
        <f t="shared" si="9"/>
        <v>37</v>
      </c>
      <c r="E38" s="31" t="s">
        <v>72</v>
      </c>
      <c r="F38" s="32" t="s">
        <v>73</v>
      </c>
      <c r="G38" s="31">
        <v>34</v>
      </c>
      <c r="H38" s="44">
        <v>1200</v>
      </c>
      <c r="I38" s="42">
        <f t="shared" si="6"/>
        <v>40800</v>
      </c>
      <c r="J38" s="32">
        <v>3</v>
      </c>
      <c r="K38" s="42">
        <f t="shared" si="7"/>
        <v>960</v>
      </c>
      <c r="L38" s="44">
        <f t="shared" si="10"/>
        <v>2880</v>
      </c>
      <c r="M38" s="42">
        <f t="shared" si="8"/>
        <v>43680</v>
      </c>
      <c r="N38" s="22"/>
    </row>
    <row r="39" spans="1:14">
      <c r="A39" s="4"/>
      <c r="B39" s="27"/>
      <c r="C39" s="22" t="s">
        <v>16</v>
      </c>
      <c r="D39" s="22">
        <f t="shared" si="9"/>
        <v>56</v>
      </c>
      <c r="E39" s="31" t="s">
        <v>74</v>
      </c>
      <c r="F39" s="32" t="s">
        <v>75</v>
      </c>
      <c r="G39" s="31">
        <v>53</v>
      </c>
      <c r="H39" s="44">
        <v>2000</v>
      </c>
      <c r="I39" s="42">
        <f t="shared" si="6"/>
        <v>106000</v>
      </c>
      <c r="J39" s="32">
        <v>3</v>
      </c>
      <c r="K39" s="42">
        <f t="shared" si="7"/>
        <v>1600</v>
      </c>
      <c r="L39" s="44">
        <f t="shared" si="10"/>
        <v>4800</v>
      </c>
      <c r="M39" s="42">
        <f t="shared" si="8"/>
        <v>110800</v>
      </c>
      <c r="N39" s="22"/>
    </row>
    <row r="40" spans="1:14">
      <c r="A40" s="5"/>
      <c r="B40" s="30"/>
      <c r="C40" s="22" t="s">
        <v>16</v>
      </c>
      <c r="D40" s="22">
        <f t="shared" si="9"/>
        <v>45</v>
      </c>
      <c r="E40" s="22" t="s">
        <v>76</v>
      </c>
      <c r="F40" s="45" t="s">
        <v>77</v>
      </c>
      <c r="G40" s="22">
        <v>41</v>
      </c>
      <c r="H40" s="33">
        <v>1400</v>
      </c>
      <c r="I40" s="33">
        <f t="shared" si="6"/>
        <v>57400</v>
      </c>
      <c r="J40" s="22">
        <v>4</v>
      </c>
      <c r="K40" s="33">
        <f t="shared" si="7"/>
        <v>1120</v>
      </c>
      <c r="L40" s="33">
        <f t="shared" si="10"/>
        <v>4480</v>
      </c>
      <c r="M40" s="33">
        <f t="shared" si="8"/>
        <v>61880</v>
      </c>
      <c r="N40" s="22"/>
    </row>
    <row r="41" spans="1:14">
      <c r="A41" s="2">
        <v>9</v>
      </c>
      <c r="B41" s="22" t="s">
        <v>78</v>
      </c>
      <c r="C41" s="23" t="s">
        <v>16</v>
      </c>
      <c r="D41" s="23">
        <f t="shared" si="9"/>
        <v>43</v>
      </c>
      <c r="E41" s="23" t="s">
        <v>19</v>
      </c>
      <c r="F41" s="46" t="s">
        <v>79</v>
      </c>
      <c r="G41" s="23">
        <v>40</v>
      </c>
      <c r="H41" s="29">
        <v>500</v>
      </c>
      <c r="I41" s="29">
        <f t="shared" si="6"/>
        <v>20000</v>
      </c>
      <c r="J41" s="23">
        <v>3</v>
      </c>
      <c r="K41" s="29">
        <f t="shared" ref="K41:K56" si="11">H41*0.8</f>
        <v>400</v>
      </c>
      <c r="L41" s="29">
        <f t="shared" si="10"/>
        <v>1200</v>
      </c>
      <c r="M41" s="29">
        <f t="shared" si="8"/>
        <v>21200</v>
      </c>
      <c r="N41" s="22"/>
    </row>
    <row r="42" spans="1:14">
      <c r="A42" s="2"/>
      <c r="B42" s="22"/>
      <c r="C42" s="23" t="s">
        <v>16</v>
      </c>
      <c r="D42" s="23">
        <f t="shared" si="9"/>
        <v>21</v>
      </c>
      <c r="E42" s="23" t="s">
        <v>80</v>
      </c>
      <c r="F42" s="46" t="s">
        <v>81</v>
      </c>
      <c r="G42" s="23">
        <v>21</v>
      </c>
      <c r="H42" s="29">
        <v>500</v>
      </c>
      <c r="I42" s="29">
        <f t="shared" si="6"/>
        <v>10500</v>
      </c>
      <c r="J42" s="23">
        <v>0</v>
      </c>
      <c r="K42" s="29">
        <f t="shared" si="11"/>
        <v>400</v>
      </c>
      <c r="L42" s="29">
        <f t="shared" si="10"/>
        <v>0</v>
      </c>
      <c r="M42" s="29">
        <f t="shared" si="8"/>
        <v>10500</v>
      </c>
      <c r="N42" s="22"/>
    </row>
    <row r="43" spans="1:14">
      <c r="A43" s="2"/>
      <c r="B43" s="22"/>
      <c r="C43" s="23" t="s">
        <v>16</v>
      </c>
      <c r="D43" s="23">
        <f t="shared" si="9"/>
        <v>30</v>
      </c>
      <c r="E43" s="23" t="s">
        <v>80</v>
      </c>
      <c r="F43" s="46" t="s">
        <v>82</v>
      </c>
      <c r="G43" s="23">
        <v>30</v>
      </c>
      <c r="H43" s="29">
        <v>500</v>
      </c>
      <c r="I43" s="29">
        <f t="shared" si="6"/>
        <v>15000</v>
      </c>
      <c r="J43" s="23">
        <v>0</v>
      </c>
      <c r="K43" s="29">
        <f t="shared" si="11"/>
        <v>400</v>
      </c>
      <c r="L43" s="29">
        <f t="shared" si="10"/>
        <v>0</v>
      </c>
      <c r="M43" s="29">
        <f t="shared" si="8"/>
        <v>15000</v>
      </c>
      <c r="N43" s="22"/>
    </row>
    <row r="44" s="8" customFormat="1" spans="1:14">
      <c r="A44" s="47"/>
      <c r="B44" s="48"/>
      <c r="C44" s="23" t="s">
        <v>16</v>
      </c>
      <c r="D44" s="23">
        <v>26</v>
      </c>
      <c r="E44" s="23" t="s">
        <v>80</v>
      </c>
      <c r="F44" s="46" t="s">
        <v>83</v>
      </c>
      <c r="G44" s="23">
        <v>29</v>
      </c>
      <c r="H44" s="29">
        <v>500</v>
      </c>
      <c r="I44" s="29">
        <f t="shared" si="6"/>
        <v>14500</v>
      </c>
      <c r="J44" s="23">
        <v>0</v>
      </c>
      <c r="K44" s="29">
        <f t="shared" si="11"/>
        <v>400</v>
      </c>
      <c r="L44" s="29">
        <f t="shared" si="10"/>
        <v>0</v>
      </c>
      <c r="M44" s="29">
        <f t="shared" si="8"/>
        <v>14500</v>
      </c>
      <c r="N44" s="48"/>
    </row>
    <row r="45" spans="1:14">
      <c r="A45" s="2"/>
      <c r="B45" s="22"/>
      <c r="C45" s="23" t="s">
        <v>16</v>
      </c>
      <c r="D45" s="23">
        <f t="shared" ref="D45:D56" si="12">G45+J45</f>
        <v>35</v>
      </c>
      <c r="E45" s="23" t="s">
        <v>80</v>
      </c>
      <c r="F45" s="46" t="s">
        <v>82</v>
      </c>
      <c r="G45" s="23">
        <v>34</v>
      </c>
      <c r="H45" s="29">
        <v>500</v>
      </c>
      <c r="I45" s="29">
        <f t="shared" si="6"/>
        <v>17000</v>
      </c>
      <c r="J45" s="23">
        <v>1</v>
      </c>
      <c r="K45" s="29">
        <f t="shared" si="11"/>
        <v>400</v>
      </c>
      <c r="L45" s="29">
        <f t="shared" si="10"/>
        <v>400</v>
      </c>
      <c r="M45" s="29">
        <f t="shared" si="8"/>
        <v>17400</v>
      </c>
      <c r="N45" s="22"/>
    </row>
    <row r="46" spans="1:14">
      <c r="A46" s="2">
        <v>10</v>
      </c>
      <c r="B46" s="21" t="s">
        <v>84</v>
      </c>
      <c r="C46" s="22" t="s">
        <v>48</v>
      </c>
      <c r="D46" s="22">
        <f t="shared" si="12"/>
        <v>29</v>
      </c>
      <c r="E46" s="22" t="s">
        <v>49</v>
      </c>
      <c r="F46" s="45" t="s">
        <v>85</v>
      </c>
      <c r="G46" s="22">
        <v>29</v>
      </c>
      <c r="H46" s="33">
        <v>800</v>
      </c>
      <c r="I46" s="33">
        <f t="shared" si="6"/>
        <v>23200</v>
      </c>
      <c r="J46" s="22">
        <v>0</v>
      </c>
      <c r="K46" s="33">
        <v>0</v>
      </c>
      <c r="L46" s="33">
        <f t="shared" si="10"/>
        <v>0</v>
      </c>
      <c r="M46" s="33">
        <f t="shared" si="8"/>
        <v>23200</v>
      </c>
      <c r="N46" s="22"/>
    </row>
    <row r="47" spans="1:14">
      <c r="A47" s="2"/>
      <c r="B47" s="27"/>
      <c r="C47" s="22" t="s">
        <v>48</v>
      </c>
      <c r="D47" s="22">
        <f t="shared" si="12"/>
        <v>30</v>
      </c>
      <c r="E47" s="22" t="s">
        <v>49</v>
      </c>
      <c r="F47" s="45" t="s">
        <v>41</v>
      </c>
      <c r="G47" s="22">
        <v>30</v>
      </c>
      <c r="H47" s="33">
        <v>800</v>
      </c>
      <c r="I47" s="33">
        <f t="shared" si="6"/>
        <v>24000</v>
      </c>
      <c r="J47" s="22">
        <v>0</v>
      </c>
      <c r="K47" s="33">
        <v>0</v>
      </c>
      <c r="L47" s="33">
        <f t="shared" si="10"/>
        <v>0</v>
      </c>
      <c r="M47" s="33">
        <f t="shared" si="8"/>
        <v>24000</v>
      </c>
      <c r="N47" s="22"/>
    </row>
    <row r="48" ht="15" customHeight="1" spans="1:14">
      <c r="A48" s="2"/>
      <c r="B48" s="30"/>
      <c r="C48" s="22" t="s">
        <v>16</v>
      </c>
      <c r="D48" s="22">
        <f t="shared" si="12"/>
        <v>29</v>
      </c>
      <c r="E48" s="22" t="s">
        <v>17</v>
      </c>
      <c r="F48" s="45" t="s">
        <v>86</v>
      </c>
      <c r="G48" s="22">
        <v>21</v>
      </c>
      <c r="H48" s="33">
        <v>2800</v>
      </c>
      <c r="I48" s="33">
        <f t="shared" si="6"/>
        <v>58800</v>
      </c>
      <c r="J48" s="22">
        <v>8</v>
      </c>
      <c r="K48" s="33">
        <f t="shared" si="11"/>
        <v>2240</v>
      </c>
      <c r="L48" s="33">
        <f t="shared" ref="L48:L56" si="13">J48*K48</f>
        <v>17920</v>
      </c>
      <c r="M48" s="33">
        <f t="shared" si="8"/>
        <v>76720</v>
      </c>
      <c r="N48" s="22"/>
    </row>
    <row r="49" spans="1:14">
      <c r="A49" s="49">
        <v>11</v>
      </c>
      <c r="B49" s="50" t="s">
        <v>87</v>
      </c>
      <c r="C49" s="22" t="s">
        <v>16</v>
      </c>
      <c r="D49" s="22">
        <f t="shared" si="12"/>
        <v>3</v>
      </c>
      <c r="E49" s="22" t="s">
        <v>88</v>
      </c>
      <c r="F49" s="45" t="s">
        <v>89</v>
      </c>
      <c r="G49" s="22">
        <v>3</v>
      </c>
      <c r="H49" s="33">
        <v>6000</v>
      </c>
      <c r="I49" s="33">
        <f t="shared" si="6"/>
        <v>18000</v>
      </c>
      <c r="J49" s="22">
        <v>0</v>
      </c>
      <c r="K49" s="33">
        <f t="shared" si="11"/>
        <v>4800</v>
      </c>
      <c r="L49" s="33">
        <f t="shared" si="13"/>
        <v>0</v>
      </c>
      <c r="M49" s="33">
        <f t="shared" si="8"/>
        <v>18000</v>
      </c>
      <c r="N49" s="22"/>
    </row>
    <row r="50" spans="1:14">
      <c r="A50" s="49"/>
      <c r="B50" s="51"/>
      <c r="C50" s="22" t="s">
        <v>16</v>
      </c>
      <c r="D50" s="22">
        <f t="shared" si="12"/>
        <v>8</v>
      </c>
      <c r="E50" s="22" t="s">
        <v>88</v>
      </c>
      <c r="F50" s="45" t="s">
        <v>90</v>
      </c>
      <c r="G50" s="22">
        <v>3</v>
      </c>
      <c r="H50" s="33">
        <v>6000</v>
      </c>
      <c r="I50" s="33">
        <f t="shared" si="6"/>
        <v>18000</v>
      </c>
      <c r="J50" s="22">
        <v>5</v>
      </c>
      <c r="K50" s="33">
        <f t="shared" si="11"/>
        <v>4800</v>
      </c>
      <c r="L50" s="33">
        <f t="shared" si="13"/>
        <v>24000</v>
      </c>
      <c r="M50" s="33">
        <v>42960</v>
      </c>
      <c r="N50" s="22" t="s">
        <v>91</v>
      </c>
    </row>
    <row r="51" spans="1:14">
      <c r="A51" s="49">
        <v>12</v>
      </c>
      <c r="B51" s="50" t="s">
        <v>92</v>
      </c>
      <c r="C51" s="22" t="s">
        <v>16</v>
      </c>
      <c r="D51" s="22">
        <f t="shared" si="12"/>
        <v>34</v>
      </c>
      <c r="E51" s="22" t="s">
        <v>55</v>
      </c>
      <c r="F51" s="22" t="s">
        <v>93</v>
      </c>
      <c r="G51" s="22">
        <v>33</v>
      </c>
      <c r="H51" s="33">
        <v>3000</v>
      </c>
      <c r="I51" s="33">
        <f t="shared" si="6"/>
        <v>99000</v>
      </c>
      <c r="J51" s="22">
        <v>1</v>
      </c>
      <c r="K51" s="33">
        <f t="shared" si="11"/>
        <v>2400</v>
      </c>
      <c r="L51" s="33">
        <f t="shared" si="13"/>
        <v>2400</v>
      </c>
      <c r="M51" s="33">
        <f t="shared" ref="M51:M56" si="14">I51+L51</f>
        <v>101400</v>
      </c>
      <c r="N51" s="22"/>
    </row>
    <row r="52" spans="1:14">
      <c r="A52" s="49"/>
      <c r="B52" s="51"/>
      <c r="C52" s="22" t="s">
        <v>16</v>
      </c>
      <c r="D52" s="22">
        <f t="shared" si="12"/>
        <v>41</v>
      </c>
      <c r="E52" s="22" t="s">
        <v>55</v>
      </c>
      <c r="F52" s="22" t="s">
        <v>94</v>
      </c>
      <c r="G52" s="22">
        <v>38</v>
      </c>
      <c r="H52" s="33">
        <v>3000</v>
      </c>
      <c r="I52" s="33">
        <f t="shared" si="6"/>
        <v>114000</v>
      </c>
      <c r="J52" s="22">
        <v>3</v>
      </c>
      <c r="K52" s="33">
        <f t="shared" si="11"/>
        <v>2400</v>
      </c>
      <c r="L52" s="33">
        <f t="shared" si="13"/>
        <v>7200</v>
      </c>
      <c r="M52" s="33">
        <f t="shared" si="14"/>
        <v>121200</v>
      </c>
      <c r="N52" s="22"/>
    </row>
    <row r="53" spans="1:14">
      <c r="A53" s="49"/>
      <c r="B53" s="52"/>
      <c r="C53" s="22" t="s">
        <v>16</v>
      </c>
      <c r="D53" s="22">
        <f t="shared" si="12"/>
        <v>17</v>
      </c>
      <c r="E53" s="22" t="s">
        <v>55</v>
      </c>
      <c r="F53" s="22" t="s">
        <v>95</v>
      </c>
      <c r="G53" s="22">
        <v>16</v>
      </c>
      <c r="H53" s="33">
        <v>3000</v>
      </c>
      <c r="I53" s="33">
        <f t="shared" si="6"/>
        <v>48000</v>
      </c>
      <c r="J53" s="22">
        <v>1</v>
      </c>
      <c r="K53" s="33">
        <f t="shared" si="11"/>
        <v>2400</v>
      </c>
      <c r="L53" s="33">
        <f t="shared" si="13"/>
        <v>2400</v>
      </c>
      <c r="M53" s="33">
        <f t="shared" si="14"/>
        <v>50400</v>
      </c>
      <c r="N53" s="22"/>
    </row>
    <row r="54" spans="1:14">
      <c r="A54" s="53">
        <v>13</v>
      </c>
      <c r="B54" s="54" t="s">
        <v>96</v>
      </c>
      <c r="C54" s="22" t="s">
        <v>16</v>
      </c>
      <c r="D54" s="22">
        <f t="shared" si="12"/>
        <v>20</v>
      </c>
      <c r="E54" s="22" t="s">
        <v>17</v>
      </c>
      <c r="F54" s="22" t="s">
        <v>97</v>
      </c>
      <c r="G54" s="22">
        <v>18</v>
      </c>
      <c r="H54" s="33">
        <v>3080</v>
      </c>
      <c r="I54" s="33">
        <f t="shared" si="6"/>
        <v>55440</v>
      </c>
      <c r="J54" s="22">
        <v>2</v>
      </c>
      <c r="K54" s="33">
        <v>2800</v>
      </c>
      <c r="L54" s="33">
        <f t="shared" si="13"/>
        <v>5600</v>
      </c>
      <c r="M54" s="33">
        <f t="shared" si="14"/>
        <v>61040</v>
      </c>
      <c r="N54" s="22"/>
    </row>
    <row r="55" spans="1:14">
      <c r="A55" s="2">
        <v>14</v>
      </c>
      <c r="B55" s="54" t="s">
        <v>98</v>
      </c>
      <c r="C55" s="55" t="s">
        <v>16</v>
      </c>
      <c r="D55" s="22">
        <f t="shared" si="12"/>
        <v>30</v>
      </c>
      <c r="E55" s="22" t="s">
        <v>99</v>
      </c>
      <c r="F55" s="22" t="s">
        <v>100</v>
      </c>
      <c r="G55" s="22">
        <v>19</v>
      </c>
      <c r="H55" s="33">
        <v>1600</v>
      </c>
      <c r="I55" s="33">
        <f t="shared" si="6"/>
        <v>30400</v>
      </c>
      <c r="J55" s="22">
        <v>11</v>
      </c>
      <c r="K55" s="33">
        <f t="shared" si="11"/>
        <v>1280</v>
      </c>
      <c r="L55" s="33">
        <f t="shared" si="13"/>
        <v>14080</v>
      </c>
      <c r="M55" s="33">
        <f t="shared" si="14"/>
        <v>44480</v>
      </c>
      <c r="N55" s="22"/>
    </row>
    <row r="56" spans="1:14">
      <c r="A56" s="2"/>
      <c r="B56" s="54"/>
      <c r="C56" s="55" t="s">
        <v>16</v>
      </c>
      <c r="D56" s="22">
        <f t="shared" si="12"/>
        <v>49</v>
      </c>
      <c r="E56" s="22" t="s">
        <v>99</v>
      </c>
      <c r="F56" s="22" t="s">
        <v>101</v>
      </c>
      <c r="G56" s="22">
        <v>37</v>
      </c>
      <c r="H56" s="33">
        <v>1600</v>
      </c>
      <c r="I56" s="33">
        <f t="shared" si="6"/>
        <v>59200</v>
      </c>
      <c r="J56" s="22">
        <v>12</v>
      </c>
      <c r="K56" s="33">
        <f t="shared" si="11"/>
        <v>1280</v>
      </c>
      <c r="L56" s="33">
        <f t="shared" si="13"/>
        <v>15360</v>
      </c>
      <c r="M56" s="33">
        <f t="shared" si="14"/>
        <v>74560</v>
      </c>
      <c r="N56" s="22"/>
    </row>
  </sheetData>
  <mergeCells count="34">
    <mergeCell ref="A1:C1"/>
    <mergeCell ref="A2:N2"/>
    <mergeCell ref="G3:I3"/>
    <mergeCell ref="J3:L3"/>
    <mergeCell ref="A3:A4"/>
    <mergeCell ref="A5:A13"/>
    <mergeCell ref="A14:A18"/>
    <mergeCell ref="A19:A23"/>
    <mergeCell ref="A26:A29"/>
    <mergeCell ref="A30:A37"/>
    <mergeCell ref="A38:A40"/>
    <mergeCell ref="A41:A45"/>
    <mergeCell ref="A46:A48"/>
    <mergeCell ref="A49:A50"/>
    <mergeCell ref="A51:A53"/>
    <mergeCell ref="A55:A56"/>
    <mergeCell ref="B3:B4"/>
    <mergeCell ref="B5:B13"/>
    <mergeCell ref="B14:B18"/>
    <mergeCell ref="B19:B23"/>
    <mergeCell ref="B26:B29"/>
    <mergeCell ref="B30:B37"/>
    <mergeCell ref="B38:B40"/>
    <mergeCell ref="B41:B45"/>
    <mergeCell ref="B46:B48"/>
    <mergeCell ref="B49:B50"/>
    <mergeCell ref="B51:B53"/>
    <mergeCell ref="B55:B56"/>
    <mergeCell ref="C3:C4"/>
    <mergeCell ref="D3:D4"/>
    <mergeCell ref="E3:E4"/>
    <mergeCell ref="F3:F4"/>
    <mergeCell ref="M3:M4"/>
    <mergeCell ref="N3:N4"/>
  </mergeCells>
  <pageMargins left="0.865972222222222" right="0.75" top="1" bottom="1" header="0.5" footer="0.5"/>
  <pageSetup paperSize="9" scale="79" fitToHeight="0" orientation="landscape"/>
  <headerFooter/>
  <ignoredErrors>
    <ignoredError sqref="M18 M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E47" sqref="E47"/>
    </sheetView>
  </sheetViews>
  <sheetFormatPr defaultColWidth="9" defaultRowHeight="13.5" outlineLevelRow="5"/>
  <cols>
    <col min="2" max="2" width="24.375" customWidth="1"/>
    <col min="3" max="3" width="28.125" customWidth="1"/>
    <col min="5" max="5" width="19.125" customWidth="1"/>
    <col min="6" max="6" width="33.25" customWidth="1"/>
  </cols>
  <sheetData>
    <row r="1" spans="1:9">
      <c r="A1" s="1"/>
      <c r="B1" s="2" t="s">
        <v>78</v>
      </c>
      <c r="C1" s="2" t="s">
        <v>102</v>
      </c>
      <c r="D1" s="3">
        <v>43</v>
      </c>
      <c r="E1" s="2" t="s">
        <v>19</v>
      </c>
      <c r="F1" s="2" t="s">
        <v>103</v>
      </c>
      <c r="G1" s="2">
        <v>500</v>
      </c>
      <c r="H1" s="2"/>
      <c r="I1" s="2"/>
    </row>
    <row r="2" spans="1:9">
      <c r="A2" s="4"/>
      <c r="B2" s="2"/>
      <c r="C2" s="2" t="s">
        <v>102</v>
      </c>
      <c r="D2" s="3">
        <v>30</v>
      </c>
      <c r="E2" s="2" t="s">
        <v>104</v>
      </c>
      <c r="F2" s="2" t="s">
        <v>105</v>
      </c>
      <c r="G2" s="2">
        <v>1300</v>
      </c>
      <c r="H2" s="2">
        <f>27300+9360</f>
        <v>36660</v>
      </c>
      <c r="I2" s="2" t="s">
        <v>106</v>
      </c>
    </row>
    <row r="3" spans="1:9">
      <c r="A3" s="4"/>
      <c r="B3" s="2"/>
      <c r="C3" s="2" t="s">
        <v>102</v>
      </c>
      <c r="D3" s="3">
        <v>24</v>
      </c>
      <c r="E3" s="2" t="s">
        <v>80</v>
      </c>
      <c r="F3" s="2" t="s">
        <v>107</v>
      </c>
      <c r="G3" s="2">
        <v>500</v>
      </c>
      <c r="H3" s="2"/>
      <c r="I3" s="2"/>
    </row>
    <row r="4" spans="1:9">
      <c r="A4" s="4"/>
      <c r="B4" s="2"/>
      <c r="C4" s="2" t="s">
        <v>102</v>
      </c>
      <c r="D4" s="3">
        <v>37</v>
      </c>
      <c r="E4" s="2" t="s">
        <v>80</v>
      </c>
      <c r="F4" s="2" t="s">
        <v>108</v>
      </c>
      <c r="G4" s="2">
        <v>500</v>
      </c>
      <c r="H4" s="2"/>
      <c r="I4" s="2"/>
    </row>
    <row r="5" spans="1:9">
      <c r="A5" s="4"/>
      <c r="B5" s="2"/>
      <c r="C5" s="2" t="s">
        <v>102</v>
      </c>
      <c r="D5" s="3">
        <v>29</v>
      </c>
      <c r="E5" s="2" t="s">
        <v>80</v>
      </c>
      <c r="F5" s="2" t="s">
        <v>109</v>
      </c>
      <c r="G5" s="2">
        <v>500</v>
      </c>
      <c r="H5" s="2"/>
      <c r="I5" s="2"/>
    </row>
    <row r="6" spans="1:9">
      <c r="A6" s="5"/>
      <c r="B6" s="2"/>
      <c r="C6" s="2" t="s">
        <v>102</v>
      </c>
      <c r="D6" s="3">
        <v>34</v>
      </c>
      <c r="E6" s="2" t="s">
        <v>80</v>
      </c>
      <c r="F6" s="2" t="s">
        <v>108</v>
      </c>
      <c r="G6" s="2">
        <v>500</v>
      </c>
      <c r="H6" s="2"/>
      <c r="I6" s="2"/>
    </row>
  </sheetData>
  <sortState ref="A1:I26">
    <sortCondition ref="B1"/>
  </sortState>
  <mergeCells count="2">
    <mergeCell ref="A1:A6"/>
    <mergeCell ref="B1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songzh</cp:lastModifiedBy>
  <dcterms:created xsi:type="dcterms:W3CDTF">2023-08-08T09:32:00Z</dcterms:created>
  <dcterms:modified xsi:type="dcterms:W3CDTF">2024-05-10T09:57:24Z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A3464B86500044E08C7F102BE4B20DD5_13</vt:lpwstr>
  </property>
  <property fmtid="{D5CDD505-2E9C-101B-9397-08002B2CF9AE}" pid="3" name="KSOProductBuildVer">
    <vt:lpwstr>2052-12.1.0.16729</vt:lpwstr>
  </property>
</Properties>
</file>