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definedNames>
    <definedName name="_xlnm._FilterDatabase" localSheetId="0" hidden="1">Sheet1!$A$2:$N$45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<sst xmlns="http://schemas.openxmlformats.org/spreadsheetml/2006/main" count="159" uniqueCount="86">
  <si>
    <t>附件1</t>
  </si>
  <si>
    <t>2023-2024年职业技能培训补贴拟拨付明细表</t>
  </si>
  <si>
    <t>序号</t>
  </si>
  <si>
    <t>申请单位名称</t>
  </si>
  <si>
    <t>申请补贴项目</t>
  </si>
  <si>
    <t>申请补贴人数</t>
  </si>
  <si>
    <t>培训内容</t>
  </si>
  <si>
    <t>培训时间</t>
  </si>
  <si>
    <t>培训后实现就业</t>
  </si>
  <si>
    <t>培训后未就业</t>
  </si>
  <si>
    <t>申报补贴金额（元）</t>
  </si>
  <si>
    <t>备注</t>
  </si>
  <si>
    <t>补贴人数</t>
  </si>
  <si>
    <t>补贴标准
(元/人)</t>
  </si>
  <si>
    <t>补贴金额
(元)</t>
  </si>
  <si>
    <t>广元市邦您职业培训学校</t>
  </si>
  <si>
    <t>职业培训补贴</t>
  </si>
  <si>
    <t>育婴员</t>
  </si>
  <si>
    <t>2024/6/25-2024/7/14</t>
  </si>
  <si>
    <t>养老护理员</t>
  </si>
  <si>
    <t>2024/7/22-2024/7/31</t>
  </si>
  <si>
    <t>2024/3/1-2024/3/31</t>
  </si>
  <si>
    <t>广元佳欣职业培训学校</t>
  </si>
  <si>
    <t>2024/7/3-2024/7/12</t>
  </si>
  <si>
    <t>2024/7/13-2024/7/22</t>
  </si>
  <si>
    <t>网络创业</t>
  </si>
  <si>
    <t>2024/7/29-2024/8/5</t>
  </si>
  <si>
    <t>2024/8/7-2024/8/16</t>
  </si>
  <si>
    <t>2024/8/26-2024/9/1</t>
  </si>
  <si>
    <t>2024/9/4-2024/9/13</t>
  </si>
  <si>
    <t>2024/9/23-2024/9/29</t>
  </si>
  <si>
    <t>2024/10/12-2024/10/18</t>
  </si>
  <si>
    <t>2024/11/1-2024/11/7</t>
  </si>
  <si>
    <t>2024/12/3-2024/12/9</t>
  </si>
  <si>
    <t>2024/12/7-2024/12/13</t>
  </si>
  <si>
    <t>广元市博睿职业培训学校</t>
  </si>
  <si>
    <t>餐厅服务员</t>
  </si>
  <si>
    <t>2024/7/17-2024/7/24</t>
  </si>
  <si>
    <t>挖掘机</t>
  </si>
  <si>
    <t>2024/3/25-2024/4/13</t>
  </si>
  <si>
    <t>中式烹调师</t>
  </si>
  <si>
    <t>2024/3/19-2024/3/28</t>
  </si>
  <si>
    <t>广元市玛雅美妆职业培训学校</t>
  </si>
  <si>
    <t>美容师</t>
  </si>
  <si>
    <t>2024/3/4-2024/5/28</t>
  </si>
  <si>
    <t>2024/7/30-2024/9/9</t>
  </si>
  <si>
    <t>2024/6/4-2024/7/16</t>
  </si>
  <si>
    <t>2024/3/25-2024/5/8</t>
  </si>
  <si>
    <t>广元瑞亨职业培训学校</t>
  </si>
  <si>
    <t>2024/11/18-2024/11/27</t>
  </si>
  <si>
    <t>无人机驾驶员</t>
  </si>
  <si>
    <t>2024/12/14-2024/12/23</t>
  </si>
  <si>
    <t>中式面点师</t>
  </si>
  <si>
    <t>2024/3/25-2024/4/3</t>
  </si>
  <si>
    <t>2024/9/21-2024/9/30</t>
  </si>
  <si>
    <t>广元市凤翔职业培训学校</t>
  </si>
  <si>
    <t>焊工</t>
  </si>
  <si>
    <t>2024/3/28-2024/4/6</t>
  </si>
  <si>
    <t>2024/3/29-2024/4/21</t>
  </si>
  <si>
    <t>保育师</t>
  </si>
  <si>
    <t>2024/7/12-2024/7/27</t>
  </si>
  <si>
    <t>2024/7/17-2024/8/9</t>
  </si>
  <si>
    <t>2024/8/13-2024/9/6</t>
  </si>
  <si>
    <t>2024/6/14-2024/6/29</t>
  </si>
  <si>
    <t>2024/7/15-2024/7/30</t>
  </si>
  <si>
    <t>广元市蓝星职业培训学校</t>
  </si>
  <si>
    <t>计算机操作员</t>
  </si>
  <si>
    <t>2024/10/14-2024/10/25</t>
  </si>
  <si>
    <t>广元市鹏程职业培训学校</t>
  </si>
  <si>
    <t>家政服务员</t>
  </si>
  <si>
    <t>2023/3/28-2023/4/7</t>
  </si>
  <si>
    <t>广元永峰职业培训学校</t>
  </si>
  <si>
    <t>茶艺师</t>
  </si>
  <si>
    <t>2023/12/24-2024/1/7</t>
  </si>
  <si>
    <t>2023/12/16-2023/12/24</t>
  </si>
  <si>
    <t>2023/11/18-2023/11/26</t>
  </si>
  <si>
    <t>2023/12/2-2023/12/10</t>
  </si>
  <si>
    <t>广元市利州区思图职业培训学校</t>
  </si>
  <si>
    <t>老人照护</t>
  </si>
  <si>
    <t>2024/3/11-2023/3/20</t>
  </si>
  <si>
    <t>2024/6/12-2024/6/25</t>
  </si>
  <si>
    <t>广元市八益职业培训学校</t>
  </si>
  <si>
    <t>2024/10/14-2024/11/5</t>
  </si>
  <si>
    <t>广元美人制造美容美发职业培训学校</t>
  </si>
  <si>
    <t>2024/2/27-2024/4/1</t>
  </si>
  <si>
    <t>2024/6/11-2024/7/15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</si>
</sst>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zoomScale="80" zoomScaleNormal="80" workbookViewId="0">
      <pane ySplit="4" topLeftCell="A4" activePane="bottomLeft" state="frozen"/>
      <selection/>
      <selection pane="bottomLeft" activeCell="A1" sqref="$A1:$XFD1"/>
    </sheetView>
  </sheetViews>
  <sheetFormatPr defaultColWidth="9" defaultRowHeight="13.5"/>
  <cols>
    <col min="1" max="1" width="4.125" style="3" customWidth="1"/>
    <col min="2" max="2" width="36.3583333333333" style="4" customWidth="1"/>
    <col min="3" max="3" width="17.75" style="3" customWidth="1"/>
    <col min="4" max="4" width="7.5" style="3" customWidth="1"/>
    <col min="5" max="5" width="20.55" style="3" customWidth="1"/>
    <col min="6" max="6" width="22.375" style="3" customWidth="1"/>
    <col min="7" max="7" width="5.375" style="3" customWidth="1"/>
    <col min="8" max="8" width="9.5" style="3" customWidth="1"/>
    <col min="9" max="9" width="12.25" style="3" customWidth="1"/>
    <col min="10" max="12" width="9" style="3"/>
    <col min="13" max="13" width="9.58333333333333" style="3" customWidth="1"/>
    <col min="14" max="14" width="23.75" style="3" customWidth="1"/>
    <col min="15" max="16384" width="9" style="3"/>
  </cols>
  <sheetData>
    <row r="1" ht="29" customHeight="1" spans="1:1">
      <c r="A1" s="5" t="s">
        <v>0</v>
      </c>
    </row>
    <row r="2" s="1" customFormat="1" ht="25.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/>
      <c r="I3" s="8"/>
      <c r="J3" s="8" t="s">
        <v>9</v>
      </c>
      <c r="K3" s="8"/>
      <c r="L3" s="8"/>
      <c r="M3" s="8" t="s">
        <v>10</v>
      </c>
      <c r="N3" s="8" t="s">
        <v>11</v>
      </c>
    </row>
    <row r="4" s="2" customFormat="1" ht="22.5" spans="1:14">
      <c r="A4" s="10"/>
      <c r="B4" s="8"/>
      <c r="C4" s="8"/>
      <c r="D4" s="8"/>
      <c r="E4" s="11"/>
      <c r="F4" s="10"/>
      <c r="G4" s="12" t="s">
        <v>12</v>
      </c>
      <c r="H4" s="13" t="s">
        <v>13</v>
      </c>
      <c r="I4" s="13" t="s">
        <v>14</v>
      </c>
      <c r="J4" s="22" t="s">
        <v>12</v>
      </c>
      <c r="K4" s="13" t="s">
        <v>13</v>
      </c>
      <c r="L4" s="13" t="s">
        <v>14</v>
      </c>
      <c r="M4" s="8"/>
      <c r="N4" s="8"/>
    </row>
    <row r="5" spans="1:14">
      <c r="A5" s="14">
        <v>1</v>
      </c>
      <c r="B5" s="15" t="s">
        <v>15</v>
      </c>
      <c r="C5" s="16" t="s">
        <v>16</v>
      </c>
      <c r="D5" s="16">
        <v>29</v>
      </c>
      <c r="E5" s="16" t="s">
        <v>17</v>
      </c>
      <c r="F5" s="17" t="s">
        <v>18</v>
      </c>
      <c r="G5" s="16">
        <f>D5-J5</f>
        <v>12</v>
      </c>
      <c r="H5" s="16">
        <v>2000</v>
      </c>
      <c r="I5" s="16">
        <f>G5*H5</f>
        <v>24000</v>
      </c>
      <c r="J5" s="16">
        <v>17</v>
      </c>
      <c r="K5" s="16">
        <f>H5*0.8</f>
        <v>1600</v>
      </c>
      <c r="L5" s="16">
        <f>J5*K5</f>
        <v>27200</v>
      </c>
      <c r="M5" s="16">
        <f>I5+L5</f>
        <v>51200</v>
      </c>
      <c r="N5" s="16"/>
    </row>
    <row r="6" spans="1:14">
      <c r="A6" s="14">
        <v>2</v>
      </c>
      <c r="B6" s="15"/>
      <c r="C6" s="16" t="s">
        <v>16</v>
      </c>
      <c r="D6" s="16">
        <v>45</v>
      </c>
      <c r="E6" s="16" t="s">
        <v>19</v>
      </c>
      <c r="F6" s="16" t="s">
        <v>20</v>
      </c>
      <c r="G6" s="16">
        <f>D6-J6</f>
        <v>25</v>
      </c>
      <c r="H6" s="16">
        <v>1300</v>
      </c>
      <c r="I6" s="16">
        <f>G6*H6</f>
        <v>32500</v>
      </c>
      <c r="J6" s="16">
        <v>20</v>
      </c>
      <c r="K6" s="16">
        <f>H6*0.8</f>
        <v>1040</v>
      </c>
      <c r="L6" s="16">
        <f>J6*K6</f>
        <v>20800</v>
      </c>
      <c r="M6" s="16">
        <f>I6+L6</f>
        <v>53300</v>
      </c>
      <c r="N6" s="16"/>
    </row>
    <row r="7" spans="1:14">
      <c r="A7" s="14">
        <v>3</v>
      </c>
      <c r="B7" s="15"/>
      <c r="C7" s="16" t="s">
        <v>16</v>
      </c>
      <c r="D7" s="16">
        <v>32</v>
      </c>
      <c r="E7" s="16" t="s">
        <v>19</v>
      </c>
      <c r="F7" s="16" t="s">
        <v>21</v>
      </c>
      <c r="G7" s="16">
        <f>D7-J7</f>
        <v>20</v>
      </c>
      <c r="H7" s="16">
        <v>3000</v>
      </c>
      <c r="I7" s="16">
        <f>G7*H7</f>
        <v>60000</v>
      </c>
      <c r="J7" s="16">
        <v>12</v>
      </c>
      <c r="K7" s="16">
        <f>H7*0.8</f>
        <v>2400</v>
      </c>
      <c r="L7" s="16">
        <f>J7*K7</f>
        <v>28800</v>
      </c>
      <c r="M7" s="16">
        <f>I7+L7</f>
        <v>88800</v>
      </c>
      <c r="N7" s="16"/>
    </row>
    <row r="8" spans="1:14">
      <c r="A8" s="14">
        <v>4</v>
      </c>
      <c r="B8" s="15" t="s">
        <v>22</v>
      </c>
      <c r="C8" s="16" t="s">
        <v>16</v>
      </c>
      <c r="D8" s="16">
        <v>45</v>
      </c>
      <c r="E8" s="16" t="s">
        <v>17</v>
      </c>
      <c r="F8" s="16" t="s">
        <v>23</v>
      </c>
      <c r="G8" s="16">
        <f t="shared" ref="G8:G16" si="0">D8-J8</f>
        <v>32</v>
      </c>
      <c r="H8" s="16">
        <v>1300</v>
      </c>
      <c r="I8" s="16">
        <f t="shared" ref="I8:I18" si="1">G8*H8</f>
        <v>41600</v>
      </c>
      <c r="J8" s="16">
        <v>13</v>
      </c>
      <c r="K8" s="16">
        <f t="shared" ref="K8:K18" si="2">H8*0.8</f>
        <v>1040</v>
      </c>
      <c r="L8" s="16">
        <f t="shared" ref="L8:L16" si="3">J8*K8</f>
        <v>13520</v>
      </c>
      <c r="M8" s="16">
        <f t="shared" ref="M8:M30" si="4">I8+L8</f>
        <v>55120</v>
      </c>
      <c r="N8" s="16"/>
    </row>
    <row r="9" spans="1:14">
      <c r="A9" s="14">
        <v>5</v>
      </c>
      <c r="B9" s="15"/>
      <c r="C9" s="16" t="s">
        <v>16</v>
      </c>
      <c r="D9" s="16">
        <v>46</v>
      </c>
      <c r="E9" s="16" t="s">
        <v>17</v>
      </c>
      <c r="F9" s="16" t="s">
        <v>24</v>
      </c>
      <c r="G9" s="16">
        <f t="shared" si="0"/>
        <v>38</v>
      </c>
      <c r="H9" s="16">
        <v>1300</v>
      </c>
      <c r="I9" s="16">
        <f t="shared" si="1"/>
        <v>49400</v>
      </c>
      <c r="J9" s="16">
        <v>8</v>
      </c>
      <c r="K9" s="16">
        <f t="shared" si="2"/>
        <v>1040</v>
      </c>
      <c r="L9" s="16">
        <f t="shared" si="3"/>
        <v>8320</v>
      </c>
      <c r="M9" s="16">
        <f t="shared" si="4"/>
        <v>57720</v>
      </c>
      <c r="N9" s="16"/>
    </row>
    <row r="10" spans="1:14">
      <c r="A10" s="14">
        <v>6</v>
      </c>
      <c r="B10" s="15"/>
      <c r="C10" s="16" t="s">
        <v>16</v>
      </c>
      <c r="D10" s="16">
        <v>29</v>
      </c>
      <c r="E10" s="16" t="s">
        <v>25</v>
      </c>
      <c r="F10" s="16" t="s">
        <v>26</v>
      </c>
      <c r="G10" s="16">
        <f t="shared" si="0"/>
        <v>29</v>
      </c>
      <c r="H10" s="16">
        <v>1500</v>
      </c>
      <c r="I10" s="16">
        <f t="shared" si="1"/>
        <v>43500</v>
      </c>
      <c r="J10" s="16"/>
      <c r="K10" s="16">
        <f t="shared" si="2"/>
        <v>1200</v>
      </c>
      <c r="L10" s="16"/>
      <c r="M10" s="16">
        <f t="shared" si="4"/>
        <v>43500</v>
      </c>
      <c r="N10" s="16"/>
    </row>
    <row r="11" spans="1:14">
      <c r="A11" s="14">
        <v>7</v>
      </c>
      <c r="B11" s="15"/>
      <c r="C11" s="16" t="s">
        <v>16</v>
      </c>
      <c r="D11" s="16">
        <v>40</v>
      </c>
      <c r="E11" s="16" t="s">
        <v>17</v>
      </c>
      <c r="F11" s="16" t="s">
        <v>27</v>
      </c>
      <c r="G11" s="16">
        <f t="shared" si="0"/>
        <v>30</v>
      </c>
      <c r="H11" s="16">
        <v>1300</v>
      </c>
      <c r="I11" s="16">
        <f t="shared" si="1"/>
        <v>39000</v>
      </c>
      <c r="J11" s="16">
        <v>10</v>
      </c>
      <c r="K11" s="16">
        <f t="shared" si="2"/>
        <v>1040</v>
      </c>
      <c r="L11" s="16">
        <f t="shared" si="3"/>
        <v>10400</v>
      </c>
      <c r="M11" s="16">
        <f t="shared" si="4"/>
        <v>49400</v>
      </c>
      <c r="N11" s="16"/>
    </row>
    <row r="12" spans="1:14">
      <c r="A12" s="14">
        <v>8</v>
      </c>
      <c r="B12" s="15"/>
      <c r="C12" s="16" t="s">
        <v>16</v>
      </c>
      <c r="D12" s="16">
        <v>22</v>
      </c>
      <c r="E12" s="16" t="s">
        <v>25</v>
      </c>
      <c r="F12" s="16" t="s">
        <v>28</v>
      </c>
      <c r="G12" s="16">
        <f t="shared" si="0"/>
        <v>22</v>
      </c>
      <c r="H12" s="16">
        <v>1500</v>
      </c>
      <c r="I12" s="16">
        <f t="shared" si="1"/>
        <v>33000</v>
      </c>
      <c r="J12" s="16"/>
      <c r="K12" s="16">
        <f t="shared" si="2"/>
        <v>1200</v>
      </c>
      <c r="L12" s="16"/>
      <c r="M12" s="16">
        <f t="shared" si="4"/>
        <v>33000</v>
      </c>
      <c r="N12" s="16"/>
    </row>
    <row r="13" spans="1:14">
      <c r="A13" s="14">
        <v>9</v>
      </c>
      <c r="B13" s="15"/>
      <c r="C13" s="16" t="s">
        <v>16</v>
      </c>
      <c r="D13" s="16">
        <v>35</v>
      </c>
      <c r="E13" s="16" t="s">
        <v>17</v>
      </c>
      <c r="F13" s="16" t="s">
        <v>29</v>
      </c>
      <c r="G13" s="16">
        <f t="shared" si="0"/>
        <v>31</v>
      </c>
      <c r="H13" s="16">
        <v>1300</v>
      </c>
      <c r="I13" s="16">
        <f t="shared" si="1"/>
        <v>40300</v>
      </c>
      <c r="J13" s="16">
        <v>4</v>
      </c>
      <c r="K13" s="16">
        <f t="shared" si="2"/>
        <v>1040</v>
      </c>
      <c r="L13" s="16">
        <f t="shared" si="3"/>
        <v>4160</v>
      </c>
      <c r="M13" s="16">
        <f t="shared" si="4"/>
        <v>44460</v>
      </c>
      <c r="N13" s="16"/>
    </row>
    <row r="14" spans="1:14">
      <c r="A14" s="14">
        <v>10</v>
      </c>
      <c r="B14" s="15"/>
      <c r="C14" s="16" t="s">
        <v>16</v>
      </c>
      <c r="D14" s="16">
        <v>27</v>
      </c>
      <c r="E14" s="16" t="s">
        <v>25</v>
      </c>
      <c r="F14" s="16" t="s">
        <v>30</v>
      </c>
      <c r="G14" s="16">
        <f t="shared" si="0"/>
        <v>27</v>
      </c>
      <c r="H14" s="16">
        <v>1500</v>
      </c>
      <c r="I14" s="16">
        <f t="shared" si="1"/>
        <v>40500</v>
      </c>
      <c r="J14" s="16"/>
      <c r="K14" s="16">
        <f t="shared" si="2"/>
        <v>1200</v>
      </c>
      <c r="L14" s="16"/>
      <c r="M14" s="16">
        <f t="shared" si="4"/>
        <v>40500</v>
      </c>
      <c r="N14" s="16"/>
    </row>
    <row r="15" spans="1:14">
      <c r="A15" s="14">
        <v>11</v>
      </c>
      <c r="B15" s="15"/>
      <c r="C15" s="16" t="s">
        <v>16</v>
      </c>
      <c r="D15" s="16">
        <v>27</v>
      </c>
      <c r="E15" s="16" t="s">
        <v>25</v>
      </c>
      <c r="F15" s="16" t="s">
        <v>31</v>
      </c>
      <c r="G15" s="16">
        <f t="shared" si="0"/>
        <v>27</v>
      </c>
      <c r="H15" s="16">
        <v>1500</v>
      </c>
      <c r="I15" s="16">
        <f t="shared" si="1"/>
        <v>40500</v>
      </c>
      <c r="J15" s="16"/>
      <c r="K15" s="16">
        <f t="shared" si="2"/>
        <v>1200</v>
      </c>
      <c r="L15" s="16"/>
      <c r="M15" s="16">
        <f t="shared" si="4"/>
        <v>40500</v>
      </c>
      <c r="N15" s="16"/>
    </row>
    <row r="16" spans="1:14">
      <c r="A16" s="14">
        <v>12</v>
      </c>
      <c r="B16" s="15"/>
      <c r="C16" s="16" t="s">
        <v>16</v>
      </c>
      <c r="D16" s="16">
        <v>27</v>
      </c>
      <c r="E16" s="16" t="s">
        <v>25</v>
      </c>
      <c r="F16" s="16" t="s">
        <v>32</v>
      </c>
      <c r="G16" s="16">
        <f t="shared" si="0"/>
        <v>27</v>
      </c>
      <c r="H16" s="16">
        <v>1500</v>
      </c>
      <c r="I16" s="16">
        <f t="shared" si="1"/>
        <v>40500</v>
      </c>
      <c r="J16" s="16"/>
      <c r="K16" s="16">
        <f t="shared" si="2"/>
        <v>1200</v>
      </c>
      <c r="L16" s="16"/>
      <c r="M16" s="16">
        <f t="shared" si="4"/>
        <v>40500</v>
      </c>
      <c r="N16" s="16"/>
    </row>
    <row r="17" spans="1:14">
      <c r="A17" s="14">
        <v>13</v>
      </c>
      <c r="B17" s="15"/>
      <c r="C17" s="16" t="s">
        <v>16</v>
      </c>
      <c r="D17" s="16">
        <v>30</v>
      </c>
      <c r="E17" s="16" t="s">
        <v>25</v>
      </c>
      <c r="F17" s="16" t="s">
        <v>33</v>
      </c>
      <c r="G17" s="16">
        <v>30</v>
      </c>
      <c r="H17" s="16">
        <v>1500</v>
      </c>
      <c r="I17" s="16">
        <f t="shared" si="1"/>
        <v>45000</v>
      </c>
      <c r="J17" s="16"/>
      <c r="K17" s="16">
        <f t="shared" si="2"/>
        <v>1200</v>
      </c>
      <c r="L17" s="16"/>
      <c r="M17" s="16">
        <f t="shared" si="4"/>
        <v>45000</v>
      </c>
      <c r="N17" s="16"/>
    </row>
    <row r="18" spans="1:14">
      <c r="A18" s="14">
        <v>14</v>
      </c>
      <c r="B18" s="15"/>
      <c r="C18" s="16" t="s">
        <v>16</v>
      </c>
      <c r="D18" s="16">
        <v>28</v>
      </c>
      <c r="E18" s="16" t="s">
        <v>25</v>
      </c>
      <c r="F18" s="16" t="s">
        <v>34</v>
      </c>
      <c r="G18" s="16">
        <v>28</v>
      </c>
      <c r="H18" s="16">
        <v>1500</v>
      </c>
      <c r="I18" s="16">
        <f t="shared" si="1"/>
        <v>42000</v>
      </c>
      <c r="J18" s="16"/>
      <c r="K18" s="16">
        <f t="shared" si="2"/>
        <v>1200</v>
      </c>
      <c r="L18" s="16"/>
      <c r="M18" s="16">
        <f t="shared" si="4"/>
        <v>42000</v>
      </c>
      <c r="N18" s="16"/>
    </row>
    <row r="19" spans="1:14">
      <c r="A19" s="14">
        <v>15</v>
      </c>
      <c r="B19" s="15" t="s">
        <v>35</v>
      </c>
      <c r="C19" s="16" t="s">
        <v>16</v>
      </c>
      <c r="D19" s="16">
        <v>26</v>
      </c>
      <c r="E19" s="16" t="s">
        <v>36</v>
      </c>
      <c r="F19" s="16" t="s">
        <v>37</v>
      </c>
      <c r="G19" s="16">
        <f t="shared" ref="G19:G31" si="5">D19-J19</f>
        <v>21</v>
      </c>
      <c r="H19" s="16">
        <v>1300</v>
      </c>
      <c r="I19" s="16">
        <f t="shared" ref="I19:I28" si="6">G19*H19</f>
        <v>27300</v>
      </c>
      <c r="J19" s="16">
        <v>5</v>
      </c>
      <c r="K19" s="16">
        <f t="shared" ref="K19:K25" si="7">H19*0.8</f>
        <v>1040</v>
      </c>
      <c r="L19" s="16">
        <f t="shared" ref="L19:L25" si="8">J19*K19</f>
        <v>5200</v>
      </c>
      <c r="M19" s="16">
        <f t="shared" si="4"/>
        <v>32500</v>
      </c>
      <c r="N19" s="16"/>
    </row>
    <row r="20" spans="1:14">
      <c r="A20" s="14">
        <v>16</v>
      </c>
      <c r="B20" s="15"/>
      <c r="C20" s="16" t="s">
        <v>16</v>
      </c>
      <c r="D20" s="16">
        <v>15</v>
      </c>
      <c r="E20" s="16" t="s">
        <v>38</v>
      </c>
      <c r="F20" s="16" t="s">
        <v>39</v>
      </c>
      <c r="G20" s="16">
        <f t="shared" si="5"/>
        <v>11</v>
      </c>
      <c r="H20" s="16">
        <v>2400</v>
      </c>
      <c r="I20" s="16">
        <f t="shared" si="6"/>
        <v>26400</v>
      </c>
      <c r="J20" s="16">
        <v>4</v>
      </c>
      <c r="K20" s="16">
        <f t="shared" si="7"/>
        <v>1920</v>
      </c>
      <c r="L20" s="16">
        <f t="shared" si="8"/>
        <v>7680</v>
      </c>
      <c r="M20" s="16">
        <f t="shared" si="4"/>
        <v>34080</v>
      </c>
      <c r="N20" s="16"/>
    </row>
    <row r="21" spans="1:14">
      <c r="A21" s="14">
        <v>17</v>
      </c>
      <c r="B21" s="15"/>
      <c r="C21" s="16" t="s">
        <v>16</v>
      </c>
      <c r="D21" s="16">
        <v>19</v>
      </c>
      <c r="E21" s="16" t="s">
        <v>40</v>
      </c>
      <c r="F21" s="16" t="s">
        <v>41</v>
      </c>
      <c r="G21" s="16">
        <f t="shared" si="5"/>
        <v>12</v>
      </c>
      <c r="H21" s="16">
        <v>1400</v>
      </c>
      <c r="I21" s="16">
        <f t="shared" si="6"/>
        <v>16800</v>
      </c>
      <c r="J21" s="16">
        <v>7</v>
      </c>
      <c r="K21" s="16">
        <f t="shared" si="7"/>
        <v>1120</v>
      </c>
      <c r="L21" s="16">
        <f t="shared" si="8"/>
        <v>7840</v>
      </c>
      <c r="M21" s="16">
        <f t="shared" si="4"/>
        <v>24640</v>
      </c>
      <c r="N21" s="16"/>
    </row>
    <row r="22" spans="1:14">
      <c r="A22" s="14">
        <v>18</v>
      </c>
      <c r="B22" s="15" t="s">
        <v>42</v>
      </c>
      <c r="C22" s="16" t="s">
        <v>16</v>
      </c>
      <c r="D22" s="16">
        <v>27</v>
      </c>
      <c r="E22" s="16" t="s">
        <v>43</v>
      </c>
      <c r="F22" s="16" t="s">
        <v>44</v>
      </c>
      <c r="G22" s="16">
        <f t="shared" si="5"/>
        <v>27</v>
      </c>
      <c r="H22" s="16">
        <v>5850</v>
      </c>
      <c r="I22" s="16">
        <f t="shared" si="6"/>
        <v>157950</v>
      </c>
      <c r="J22" s="16"/>
      <c r="K22" s="16">
        <f t="shared" si="7"/>
        <v>4680</v>
      </c>
      <c r="L22" s="16"/>
      <c r="M22" s="16">
        <f t="shared" si="4"/>
        <v>157950</v>
      </c>
      <c r="N22" s="16"/>
    </row>
    <row r="23" spans="1:14">
      <c r="A23" s="14">
        <v>19</v>
      </c>
      <c r="B23" s="15"/>
      <c r="C23" s="16" t="s">
        <v>16</v>
      </c>
      <c r="D23" s="16">
        <v>11</v>
      </c>
      <c r="E23" s="16" t="s">
        <v>43</v>
      </c>
      <c r="F23" s="16" t="s">
        <v>45</v>
      </c>
      <c r="G23" s="16">
        <f t="shared" si="5"/>
        <v>11</v>
      </c>
      <c r="H23" s="16">
        <v>3000</v>
      </c>
      <c r="I23" s="16">
        <f t="shared" si="6"/>
        <v>33000</v>
      </c>
      <c r="J23" s="16"/>
      <c r="K23" s="16">
        <f t="shared" si="7"/>
        <v>2400</v>
      </c>
      <c r="L23" s="16"/>
      <c r="M23" s="16">
        <f t="shared" si="4"/>
        <v>33000</v>
      </c>
      <c r="N23" s="16"/>
    </row>
    <row r="24" spans="1:14">
      <c r="A24" s="14">
        <v>20</v>
      </c>
      <c r="B24" s="15"/>
      <c r="C24" s="16" t="s">
        <v>16</v>
      </c>
      <c r="D24" s="16">
        <v>36</v>
      </c>
      <c r="E24" s="16" t="s">
        <v>43</v>
      </c>
      <c r="F24" s="16" t="s">
        <v>46</v>
      </c>
      <c r="G24" s="16">
        <f t="shared" si="5"/>
        <v>34</v>
      </c>
      <c r="H24" s="16">
        <v>3000</v>
      </c>
      <c r="I24" s="16">
        <f t="shared" si="6"/>
        <v>102000</v>
      </c>
      <c r="J24" s="16">
        <v>2</v>
      </c>
      <c r="K24" s="16">
        <f t="shared" si="7"/>
        <v>2400</v>
      </c>
      <c r="L24" s="16">
        <f>J24*K24</f>
        <v>4800</v>
      </c>
      <c r="M24" s="16">
        <f t="shared" si="4"/>
        <v>106800</v>
      </c>
      <c r="N24" s="16"/>
    </row>
    <row r="25" spans="1:14">
      <c r="A25" s="14">
        <v>21</v>
      </c>
      <c r="B25" s="15"/>
      <c r="C25" s="16" t="s">
        <v>16</v>
      </c>
      <c r="D25" s="16">
        <v>28</v>
      </c>
      <c r="E25" s="16" t="s">
        <v>43</v>
      </c>
      <c r="F25" s="16" t="s">
        <v>47</v>
      </c>
      <c r="G25" s="16">
        <f t="shared" si="5"/>
        <v>26</v>
      </c>
      <c r="H25" s="16">
        <v>3000</v>
      </c>
      <c r="I25" s="16">
        <f t="shared" si="6"/>
        <v>78000</v>
      </c>
      <c r="J25" s="16">
        <v>2</v>
      </c>
      <c r="K25" s="16">
        <f t="shared" si="7"/>
        <v>2400</v>
      </c>
      <c r="L25" s="16">
        <f>J25*K25</f>
        <v>4800</v>
      </c>
      <c r="M25" s="16">
        <f t="shared" si="4"/>
        <v>82800</v>
      </c>
      <c r="N25" s="16"/>
    </row>
    <row r="26" spans="1:14">
      <c r="A26" s="14">
        <v>22</v>
      </c>
      <c r="B26" s="15" t="s">
        <v>48</v>
      </c>
      <c r="C26" s="16" t="s">
        <v>16</v>
      </c>
      <c r="D26" s="16">
        <v>42</v>
      </c>
      <c r="E26" s="16" t="s">
        <v>40</v>
      </c>
      <c r="F26" s="16" t="s">
        <v>49</v>
      </c>
      <c r="G26" s="16">
        <f t="shared" si="5"/>
        <v>32</v>
      </c>
      <c r="H26" s="16">
        <v>1260</v>
      </c>
      <c r="I26" s="16">
        <f t="shared" si="6"/>
        <v>40320</v>
      </c>
      <c r="J26" s="16">
        <v>10</v>
      </c>
      <c r="K26" s="16">
        <v>1120</v>
      </c>
      <c r="L26" s="16">
        <f>J26*K26</f>
        <v>11200</v>
      </c>
      <c r="M26" s="16">
        <f t="shared" si="4"/>
        <v>51520</v>
      </c>
      <c r="N26" s="16"/>
    </row>
    <row r="27" spans="1:14">
      <c r="A27" s="14">
        <v>23</v>
      </c>
      <c r="B27" s="15"/>
      <c r="C27" s="16" t="s">
        <v>16</v>
      </c>
      <c r="D27" s="16">
        <v>27</v>
      </c>
      <c r="E27" s="16" t="s">
        <v>50</v>
      </c>
      <c r="F27" s="16" t="s">
        <v>51</v>
      </c>
      <c r="G27" s="16">
        <f t="shared" si="5"/>
        <v>12</v>
      </c>
      <c r="H27" s="16">
        <v>1350</v>
      </c>
      <c r="I27" s="16">
        <f t="shared" si="6"/>
        <v>16200</v>
      </c>
      <c r="J27" s="16">
        <v>15</v>
      </c>
      <c r="K27" s="16">
        <v>1200</v>
      </c>
      <c r="L27" s="16">
        <f>J27*K27</f>
        <v>18000</v>
      </c>
      <c r="M27" s="16">
        <f t="shared" si="4"/>
        <v>34200</v>
      </c>
      <c r="N27" s="16"/>
    </row>
    <row r="28" spans="1:14">
      <c r="A28" s="14">
        <v>24</v>
      </c>
      <c r="B28" s="15"/>
      <c r="C28" s="16" t="s">
        <v>16</v>
      </c>
      <c r="D28" s="16">
        <v>26</v>
      </c>
      <c r="E28" s="16" t="s">
        <v>52</v>
      </c>
      <c r="F28" s="16" t="s">
        <v>53</v>
      </c>
      <c r="G28" s="16">
        <f t="shared" si="5"/>
        <v>12</v>
      </c>
      <c r="H28" s="16">
        <v>1400</v>
      </c>
      <c r="I28" s="16">
        <f t="shared" si="6"/>
        <v>16800</v>
      </c>
      <c r="J28" s="16">
        <v>14</v>
      </c>
      <c r="K28" s="16">
        <f>H28*0.8</f>
        <v>1120</v>
      </c>
      <c r="L28" s="16">
        <f>J28*K28</f>
        <v>15680</v>
      </c>
      <c r="M28" s="16">
        <f t="shared" si="4"/>
        <v>32480</v>
      </c>
      <c r="N28" s="16"/>
    </row>
    <row r="29" spans="1:14">
      <c r="A29" s="14">
        <v>25</v>
      </c>
      <c r="B29" s="15"/>
      <c r="C29" s="16" t="s">
        <v>16</v>
      </c>
      <c r="D29" s="16">
        <v>8</v>
      </c>
      <c r="E29" s="16" t="s">
        <v>50</v>
      </c>
      <c r="F29" s="16" t="s">
        <v>54</v>
      </c>
      <c r="G29" s="16">
        <f t="shared" si="5"/>
        <v>4</v>
      </c>
      <c r="H29" s="16">
        <v>1400</v>
      </c>
      <c r="I29" s="16">
        <f t="shared" ref="I29:I47" si="9">G29*H29</f>
        <v>5600</v>
      </c>
      <c r="J29" s="16">
        <v>4</v>
      </c>
      <c r="K29" s="16">
        <f t="shared" ref="K29:K45" si="10">H29*0.8</f>
        <v>1120</v>
      </c>
      <c r="L29" s="16">
        <f t="shared" ref="L29:L39" si="11">J29*K29</f>
        <v>4480</v>
      </c>
      <c r="M29" s="16">
        <f t="shared" si="4"/>
        <v>10080</v>
      </c>
      <c r="N29" s="16"/>
    </row>
    <row r="30" spans="1:14">
      <c r="A30" s="14">
        <v>26</v>
      </c>
      <c r="B30" s="15" t="s">
        <v>55</v>
      </c>
      <c r="C30" s="16" t="s">
        <v>16</v>
      </c>
      <c r="D30" s="16">
        <v>19</v>
      </c>
      <c r="E30" s="16" t="s">
        <v>56</v>
      </c>
      <c r="F30" s="16" t="s">
        <v>57</v>
      </c>
      <c r="G30" s="16">
        <f t="shared" si="5"/>
        <v>17</v>
      </c>
      <c r="H30" s="16">
        <v>1600</v>
      </c>
      <c r="I30" s="16">
        <f t="shared" si="9"/>
        <v>27200</v>
      </c>
      <c r="J30" s="16">
        <v>2</v>
      </c>
      <c r="K30" s="16">
        <f t="shared" si="10"/>
        <v>1280</v>
      </c>
      <c r="L30" s="16">
        <f t="shared" si="11"/>
        <v>2560</v>
      </c>
      <c r="M30" s="16">
        <f t="shared" si="4"/>
        <v>29760</v>
      </c>
      <c r="N30" s="16"/>
    </row>
    <row r="31" spans="1:14">
      <c r="A31" s="14">
        <v>27</v>
      </c>
      <c r="B31" s="15"/>
      <c r="C31" s="16" t="s">
        <v>16</v>
      </c>
      <c r="D31" s="16">
        <v>26</v>
      </c>
      <c r="E31" s="16" t="s">
        <v>17</v>
      </c>
      <c r="F31" s="16" t="s">
        <v>58</v>
      </c>
      <c r="G31" s="16">
        <f t="shared" si="5"/>
        <v>20</v>
      </c>
      <c r="H31" s="16">
        <v>3300</v>
      </c>
      <c r="I31" s="16">
        <f t="shared" si="9"/>
        <v>66000</v>
      </c>
      <c r="J31" s="16">
        <v>6</v>
      </c>
      <c r="K31" s="16">
        <f t="shared" si="10"/>
        <v>2640</v>
      </c>
      <c r="L31" s="16">
        <f t="shared" si="11"/>
        <v>15840</v>
      </c>
      <c r="M31" s="16">
        <f>2640*3+2400*3+3300*12+3000*8</f>
        <v>78720</v>
      </c>
      <c r="N31" s="16"/>
    </row>
    <row r="32" spans="1:14">
      <c r="A32" s="14">
        <v>28</v>
      </c>
      <c r="B32" s="15"/>
      <c r="C32" s="16" t="s">
        <v>16</v>
      </c>
      <c r="D32" s="16">
        <v>50</v>
      </c>
      <c r="E32" s="16" t="s">
        <v>59</v>
      </c>
      <c r="F32" s="16" t="s">
        <v>60</v>
      </c>
      <c r="G32" s="16">
        <v>45</v>
      </c>
      <c r="H32" s="16">
        <v>2200</v>
      </c>
      <c r="I32" s="16">
        <f t="shared" si="9"/>
        <v>99000</v>
      </c>
      <c r="J32" s="16">
        <v>5</v>
      </c>
      <c r="K32" s="16">
        <v>2000</v>
      </c>
      <c r="L32" s="16">
        <f t="shared" si="11"/>
        <v>10000</v>
      </c>
      <c r="M32" s="16">
        <f>I32+L32</f>
        <v>109000</v>
      </c>
      <c r="N32" s="16"/>
    </row>
    <row r="33" spans="1:14">
      <c r="A33" s="14">
        <v>29</v>
      </c>
      <c r="B33" s="15"/>
      <c r="C33" s="16" t="s">
        <v>16</v>
      </c>
      <c r="D33" s="16">
        <v>36</v>
      </c>
      <c r="E33" s="16" t="s">
        <v>17</v>
      </c>
      <c r="F33" s="16" t="s">
        <v>61</v>
      </c>
      <c r="G33" s="16">
        <f>D33-J33</f>
        <v>35</v>
      </c>
      <c r="H33" s="16">
        <v>3300</v>
      </c>
      <c r="I33" s="16">
        <f t="shared" si="9"/>
        <v>115500</v>
      </c>
      <c r="J33" s="16">
        <v>1</v>
      </c>
      <c r="K33" s="16">
        <f t="shared" si="10"/>
        <v>2640</v>
      </c>
      <c r="L33" s="16">
        <f t="shared" si="11"/>
        <v>2640</v>
      </c>
      <c r="M33" s="16">
        <f>3000+34*3300+2640</f>
        <v>117840</v>
      </c>
      <c r="N33" s="16"/>
    </row>
    <row r="34" spans="1:14">
      <c r="A34" s="14">
        <v>30</v>
      </c>
      <c r="B34" s="15"/>
      <c r="C34" s="16" t="s">
        <v>16</v>
      </c>
      <c r="D34" s="16">
        <v>28</v>
      </c>
      <c r="E34" s="16" t="s">
        <v>17</v>
      </c>
      <c r="F34" s="16" t="s">
        <v>62</v>
      </c>
      <c r="G34" s="16">
        <f>D34-J34</f>
        <v>25</v>
      </c>
      <c r="H34" s="16">
        <v>3300</v>
      </c>
      <c r="I34" s="16">
        <f t="shared" si="9"/>
        <v>82500</v>
      </c>
      <c r="J34" s="16">
        <v>3</v>
      </c>
      <c r="K34" s="16">
        <f t="shared" si="10"/>
        <v>2640</v>
      </c>
      <c r="L34" s="16">
        <f t="shared" si="11"/>
        <v>7920</v>
      </c>
      <c r="M34" s="16">
        <f>2400*2+3000*2+2640+23*3300</f>
        <v>89340</v>
      </c>
      <c r="N34" s="16"/>
    </row>
    <row r="35" spans="1:14">
      <c r="A35" s="14">
        <v>31</v>
      </c>
      <c r="B35" s="15"/>
      <c r="C35" s="16" t="s">
        <v>16</v>
      </c>
      <c r="D35" s="16">
        <v>40</v>
      </c>
      <c r="E35" s="16" t="s">
        <v>19</v>
      </c>
      <c r="F35" s="16" t="s">
        <v>63</v>
      </c>
      <c r="G35" s="16">
        <f>D35-J35</f>
        <v>30</v>
      </c>
      <c r="H35" s="16">
        <v>2000</v>
      </c>
      <c r="I35" s="16">
        <f t="shared" si="9"/>
        <v>60000</v>
      </c>
      <c r="J35" s="16">
        <v>10</v>
      </c>
      <c r="K35" s="16">
        <f t="shared" si="10"/>
        <v>1600</v>
      </c>
      <c r="L35" s="16">
        <f t="shared" si="11"/>
        <v>16000</v>
      </c>
      <c r="M35" s="16">
        <f>1760+1600*9+2200*2+28*2000</f>
        <v>76560</v>
      </c>
      <c r="N35" s="16"/>
    </row>
    <row r="36" spans="1:14">
      <c r="A36" s="14">
        <v>32</v>
      </c>
      <c r="B36" s="15"/>
      <c r="C36" s="16" t="s">
        <v>16</v>
      </c>
      <c r="D36" s="16">
        <v>38</v>
      </c>
      <c r="E36" s="16" t="s">
        <v>19</v>
      </c>
      <c r="F36" s="16" t="s">
        <v>64</v>
      </c>
      <c r="G36" s="16">
        <f>D36-J36</f>
        <v>30</v>
      </c>
      <c r="H36" s="16">
        <v>2000</v>
      </c>
      <c r="I36" s="16">
        <f t="shared" si="9"/>
        <v>60000</v>
      </c>
      <c r="J36" s="16">
        <v>8</v>
      </c>
      <c r="K36" s="16">
        <f t="shared" si="10"/>
        <v>1600</v>
      </c>
      <c r="L36" s="16">
        <f t="shared" si="11"/>
        <v>12800</v>
      </c>
      <c r="M36" s="16">
        <f>2200*2+8*1600+28*2000</f>
        <v>73200</v>
      </c>
      <c r="N36" s="16"/>
    </row>
    <row r="37" spans="1:14">
      <c r="A37" s="14">
        <v>33</v>
      </c>
      <c r="B37" s="18" t="s">
        <v>65</v>
      </c>
      <c r="C37" s="19" t="s">
        <v>16</v>
      </c>
      <c r="D37" s="19">
        <v>19</v>
      </c>
      <c r="E37" s="20" t="s">
        <v>66</v>
      </c>
      <c r="F37" s="19" t="s">
        <v>67</v>
      </c>
      <c r="G37" s="16">
        <f t="shared" ref="G37:G47" si="12">D37-J37</f>
        <v>15</v>
      </c>
      <c r="H37" s="16">
        <v>1300</v>
      </c>
      <c r="I37" s="16">
        <f t="shared" si="9"/>
        <v>19500</v>
      </c>
      <c r="J37" s="16">
        <v>4</v>
      </c>
      <c r="K37" s="16">
        <f t="shared" si="10"/>
        <v>1040</v>
      </c>
      <c r="L37" s="16">
        <f t="shared" si="11"/>
        <v>4160</v>
      </c>
      <c r="M37" s="16">
        <f t="shared" ref="M37:M47" si="13">I37+L37</f>
        <v>23660</v>
      </c>
      <c r="N37" s="16"/>
    </row>
    <row r="38" spans="1:14">
      <c r="A38" s="14">
        <v>34</v>
      </c>
      <c r="B38" s="15" t="s">
        <v>68</v>
      </c>
      <c r="C38" s="16" t="s">
        <v>16</v>
      </c>
      <c r="D38" s="16">
        <v>35</v>
      </c>
      <c r="E38" s="16" t="s">
        <v>69</v>
      </c>
      <c r="F38" s="16" t="s">
        <v>70</v>
      </c>
      <c r="G38" s="16">
        <f t="shared" si="12"/>
        <v>10</v>
      </c>
      <c r="H38" s="16">
        <v>1300</v>
      </c>
      <c r="I38" s="16">
        <f t="shared" si="9"/>
        <v>13000</v>
      </c>
      <c r="J38" s="16">
        <v>25</v>
      </c>
      <c r="K38" s="16">
        <f t="shared" si="10"/>
        <v>1040</v>
      </c>
      <c r="L38" s="16">
        <f t="shared" si="11"/>
        <v>26000</v>
      </c>
      <c r="M38" s="16">
        <f t="shared" si="13"/>
        <v>39000</v>
      </c>
      <c r="N38" s="16"/>
    </row>
    <row r="39" spans="1:14">
      <c r="A39" s="14">
        <v>35</v>
      </c>
      <c r="B39" s="15" t="s">
        <v>71</v>
      </c>
      <c r="C39" s="16" t="s">
        <v>16</v>
      </c>
      <c r="D39" s="16">
        <v>27</v>
      </c>
      <c r="E39" s="16" t="s">
        <v>72</v>
      </c>
      <c r="F39" s="16" t="s">
        <v>73</v>
      </c>
      <c r="G39" s="16">
        <f t="shared" si="12"/>
        <v>27</v>
      </c>
      <c r="H39" s="16">
        <v>700</v>
      </c>
      <c r="I39" s="16">
        <f t="shared" si="9"/>
        <v>18900</v>
      </c>
      <c r="J39" s="16"/>
      <c r="K39" s="16">
        <f t="shared" si="10"/>
        <v>560</v>
      </c>
      <c r="L39" s="16"/>
      <c r="M39" s="16">
        <f t="shared" si="13"/>
        <v>18900</v>
      </c>
      <c r="N39" s="16"/>
    </row>
    <row r="40" spans="1:14">
      <c r="A40" s="14">
        <v>36</v>
      </c>
      <c r="B40" s="15"/>
      <c r="C40" s="16" t="s">
        <v>16</v>
      </c>
      <c r="D40" s="16">
        <v>14</v>
      </c>
      <c r="E40" s="16" t="s">
        <v>72</v>
      </c>
      <c r="F40" s="16" t="s">
        <v>74</v>
      </c>
      <c r="G40" s="16">
        <f t="shared" si="12"/>
        <v>14</v>
      </c>
      <c r="H40" s="16">
        <v>700</v>
      </c>
      <c r="I40" s="16">
        <f t="shared" si="9"/>
        <v>9800</v>
      </c>
      <c r="J40" s="16"/>
      <c r="K40" s="16">
        <f t="shared" si="10"/>
        <v>560</v>
      </c>
      <c r="L40" s="16"/>
      <c r="M40" s="16">
        <f t="shared" si="13"/>
        <v>9800</v>
      </c>
      <c r="N40" s="16"/>
    </row>
    <row r="41" spans="1:14">
      <c r="A41" s="14">
        <v>37</v>
      </c>
      <c r="B41" s="15"/>
      <c r="C41" s="16" t="s">
        <v>16</v>
      </c>
      <c r="D41" s="16">
        <v>32</v>
      </c>
      <c r="E41" s="16" t="s">
        <v>72</v>
      </c>
      <c r="F41" s="16" t="s">
        <v>75</v>
      </c>
      <c r="G41" s="16">
        <f t="shared" si="12"/>
        <v>32</v>
      </c>
      <c r="H41" s="16">
        <v>700</v>
      </c>
      <c r="I41" s="16">
        <f t="shared" si="9"/>
        <v>22400</v>
      </c>
      <c r="J41" s="16"/>
      <c r="K41" s="16">
        <f t="shared" si="10"/>
        <v>560</v>
      </c>
      <c r="L41" s="16"/>
      <c r="M41" s="16">
        <f t="shared" si="13"/>
        <v>22400</v>
      </c>
      <c r="N41" s="16"/>
    </row>
    <row r="42" spans="1:14">
      <c r="A42" s="14">
        <v>38</v>
      </c>
      <c r="B42" s="15"/>
      <c r="C42" s="16" t="s">
        <v>16</v>
      </c>
      <c r="D42" s="16">
        <v>24</v>
      </c>
      <c r="E42" s="16" t="s">
        <v>72</v>
      </c>
      <c r="F42" s="16" t="s">
        <v>76</v>
      </c>
      <c r="G42" s="16">
        <f t="shared" si="12"/>
        <v>24</v>
      </c>
      <c r="H42" s="16">
        <v>700</v>
      </c>
      <c r="I42" s="16">
        <f t="shared" si="9"/>
        <v>16800</v>
      </c>
      <c r="J42" s="16"/>
      <c r="K42" s="16">
        <f t="shared" si="10"/>
        <v>560</v>
      </c>
      <c r="L42" s="16"/>
      <c r="M42" s="16">
        <f t="shared" si="13"/>
        <v>16800</v>
      </c>
      <c r="N42" s="16"/>
    </row>
    <row r="43" spans="1:14">
      <c r="A43" s="14">
        <v>39</v>
      </c>
      <c r="B43" s="15" t="s">
        <v>77</v>
      </c>
      <c r="C43" s="16" t="s">
        <v>16</v>
      </c>
      <c r="D43" s="16">
        <v>22</v>
      </c>
      <c r="E43" s="16" t="s">
        <v>78</v>
      </c>
      <c r="F43" s="16" t="s">
        <v>79</v>
      </c>
      <c r="G43" s="16">
        <f t="shared" si="12"/>
        <v>13</v>
      </c>
      <c r="H43" s="16">
        <v>1260</v>
      </c>
      <c r="I43" s="16">
        <f t="shared" si="9"/>
        <v>16380</v>
      </c>
      <c r="J43" s="16">
        <v>9</v>
      </c>
      <c r="K43" s="16">
        <f t="shared" si="10"/>
        <v>1008</v>
      </c>
      <c r="L43" s="16">
        <f>J43*K43</f>
        <v>9072</v>
      </c>
      <c r="M43" s="16">
        <f t="shared" si="13"/>
        <v>25452</v>
      </c>
      <c r="N43" s="16"/>
    </row>
    <row r="44" spans="1:14">
      <c r="A44" s="14">
        <v>40</v>
      </c>
      <c r="B44" s="15"/>
      <c r="C44" s="16" t="s">
        <v>16</v>
      </c>
      <c r="D44" s="16">
        <v>27</v>
      </c>
      <c r="E44" s="16" t="s">
        <v>78</v>
      </c>
      <c r="F44" s="16" t="s">
        <v>80</v>
      </c>
      <c r="G44" s="16">
        <f t="shared" si="12"/>
        <v>9</v>
      </c>
      <c r="H44" s="16">
        <v>1260</v>
      </c>
      <c r="I44" s="16">
        <f t="shared" si="9"/>
        <v>11340</v>
      </c>
      <c r="J44" s="16">
        <v>18</v>
      </c>
      <c r="K44" s="16">
        <f t="shared" si="10"/>
        <v>1008</v>
      </c>
      <c r="L44" s="16">
        <f>J44*K44</f>
        <v>18144</v>
      </c>
      <c r="M44" s="16">
        <f t="shared" si="13"/>
        <v>29484</v>
      </c>
      <c r="N44" s="16"/>
    </row>
    <row r="45" spans="1:14">
      <c r="A45" s="14">
        <v>41</v>
      </c>
      <c r="B45" s="15" t="s">
        <v>81</v>
      </c>
      <c r="C45" s="16" t="s">
        <v>16</v>
      </c>
      <c r="D45" s="16">
        <v>31</v>
      </c>
      <c r="E45" s="16" t="s">
        <v>40</v>
      </c>
      <c r="F45" s="16" t="s">
        <v>82</v>
      </c>
      <c r="G45" s="16">
        <f t="shared" si="12"/>
        <v>28</v>
      </c>
      <c r="H45" s="16">
        <v>2400</v>
      </c>
      <c r="I45" s="16">
        <f t="shared" si="9"/>
        <v>67200</v>
      </c>
      <c r="J45" s="16">
        <v>3</v>
      </c>
      <c r="K45" s="16">
        <f t="shared" si="10"/>
        <v>1920</v>
      </c>
      <c r="L45" s="16">
        <f>J45*K45</f>
        <v>5760</v>
      </c>
      <c r="M45" s="16">
        <f t="shared" si="13"/>
        <v>72960</v>
      </c>
      <c r="N45" s="16"/>
    </row>
    <row r="46" spans="1:14">
      <c r="A46" s="14">
        <v>42</v>
      </c>
      <c r="B46" s="15" t="s">
        <v>83</v>
      </c>
      <c r="C46" s="16" t="s">
        <v>16</v>
      </c>
      <c r="D46" s="16">
        <v>49</v>
      </c>
      <c r="E46" s="16" t="s">
        <v>43</v>
      </c>
      <c r="F46" s="21" t="s">
        <v>84</v>
      </c>
      <c r="G46" s="16">
        <f t="shared" si="12"/>
        <v>34</v>
      </c>
      <c r="H46" s="16">
        <v>3000</v>
      </c>
      <c r="I46" s="16">
        <f t="shared" si="9"/>
        <v>102000</v>
      </c>
      <c r="J46" s="16">
        <v>15</v>
      </c>
      <c r="K46" s="16">
        <v>2400</v>
      </c>
      <c r="L46" s="16">
        <f>J46*K46</f>
        <v>36000</v>
      </c>
      <c r="M46" s="16">
        <f t="shared" si="13"/>
        <v>138000</v>
      </c>
      <c r="N46" s="16"/>
    </row>
    <row r="47" spans="1:14">
      <c r="A47" s="14">
        <v>43</v>
      </c>
      <c r="B47" s="15"/>
      <c r="C47" s="16" t="s">
        <v>16</v>
      </c>
      <c r="D47" s="16">
        <v>31</v>
      </c>
      <c r="E47" s="16" t="s">
        <v>43</v>
      </c>
      <c r="F47" s="17" t="s">
        <v>85</v>
      </c>
      <c r="G47" s="16">
        <f t="shared" si="12"/>
        <v>24</v>
      </c>
      <c r="H47" s="16">
        <v>3000</v>
      </c>
      <c r="I47" s="16">
        <f t="shared" si="9"/>
        <v>72000</v>
      </c>
      <c r="J47" s="16">
        <v>7</v>
      </c>
      <c r="K47" s="16">
        <v>2400</v>
      </c>
      <c r="L47" s="16">
        <f>J47*K47</f>
        <v>16800</v>
      </c>
      <c r="M47" s="16">
        <f t="shared" si="13"/>
        <v>88800</v>
      </c>
      <c r="N47" s="16"/>
    </row>
  </sheetData>
  <mergeCells count="20">
    <mergeCell ref="A2:N2"/>
    <mergeCell ref="G3:I3"/>
    <mergeCell ref="J3:L3"/>
    <mergeCell ref="A3:A4"/>
    <mergeCell ref="B3:B4"/>
    <mergeCell ref="B5:B7"/>
    <mergeCell ref="B8:B18"/>
    <mergeCell ref="B19:B21"/>
    <mergeCell ref="B22:B25"/>
    <mergeCell ref="B26:B29"/>
    <mergeCell ref="B30:B36"/>
    <mergeCell ref="B39:B42"/>
    <mergeCell ref="B43:B44"/>
    <mergeCell ref="B46:B47"/>
    <mergeCell ref="C3:C4"/>
    <mergeCell ref="D3:D4"/>
    <mergeCell ref="E3:E4"/>
    <mergeCell ref="F3:F4"/>
    <mergeCell ref="M3:M4"/>
    <mergeCell ref="N3:N4"/>
  </mergeCells>
  <pageMargins left="0.865972222222222" right="0.75" top="1" bottom="1" header="0.5" footer="0.5"/>
  <pageSetup paperSize="9" scale="66" fitToHeight="0" orientation="landscape"/>
  <headerFooter/>
  <ignoredErrors>
    <ignoredError sqref="M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2023-08-08T09:32:00Z</dcterms:created>
  <dcterms:modified xsi:type="dcterms:W3CDTF">2025-01-10T09:48:02Z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887EEB27284E4B4FAB53B13A0D45B73A_13</vt:lpwstr>
  </property>
  <property fmtid="{D5CDD505-2E9C-101B-9397-08002B2CF9AE}" pid="3" name="KSOProductBuildVer">
    <vt:lpwstr>2052-12.1.0.19770</vt:lpwstr>
  </property>
</Properties>
</file>